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namedSheetViews/namedSheetView1.xml" ContentType="application/vnd.ms-excel.namedsheetview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balakrisl2\Downloads\"/>
    </mc:Choice>
  </mc:AlternateContent>
  <xr:revisionPtr revIDLastSave="0" documentId="13_ncr:1_{541DA0EA-AA5C-4645-B577-09C73FA5DEAE}" xr6:coauthVersionLast="47" xr6:coauthVersionMax="47" xr10:uidLastSave="{00000000-0000-0000-0000-000000000000}"/>
  <workbookProtection workbookAlgorithmName="SHA-512" workbookHashValue="byVmLChqSVjgKgxp81I/1ZTi+OIrlif+edXv344hyF6TKC0C4f+pUr5hHaGhJpo3bS3+9kGMI/lCifMI/exLvQ==" workbookSaltValue="saksMs+YTbuu1i3EhgK1XA==" workbookSpinCount="100000" lockStructure="1"/>
  <bookViews>
    <workbookView xWindow="-11100" yWindow="-21720" windowWidth="51840" windowHeight="21120" tabRatio="731" xr2:uid="{3D32D0BF-07CD-46E4-9AEE-30AD5C97CE80}"/>
  </bookViews>
  <sheets>
    <sheet name="Home" sheetId="28" r:id="rId1"/>
    <sheet name="1. People" sheetId="11" r:id="rId2"/>
    <sheet name="2. Customer" sheetId="8" r:id="rId3"/>
    <sheet name="3. Community" sheetId="7" r:id="rId4"/>
    <sheet name="4. Environment" sheetId="6" r:id="rId5"/>
    <sheet name="5. Climate-related targets" sheetId="29" r:id="rId6"/>
    <sheet name="6. Business Performance" sheetId="18" r:id="rId7"/>
    <sheet name="Basis of Preparation" sheetId="22" r:id="rId8"/>
    <sheet name="Glossary" sheetId="24" r:id="rId9"/>
    <sheet name="Materiality" sheetId="10" r:id="rId10"/>
    <sheet name="GRI Content Index" sheetId="3" r:id="rId11"/>
    <sheet name="UN SDGs" sheetId="27" r:id="rId12"/>
  </sheets>
  <definedNames>
    <definedName name="_xlnm._FilterDatabase" localSheetId="7" hidden="1">'Basis of Preparation'!$C$64:$R$90</definedName>
    <definedName name="_xlnm._FilterDatabase" localSheetId="8" hidden="1">Glossary!$C$5:$D$25</definedName>
    <definedName name="_xlnm.Print_Area" localSheetId="1">'1. People'!$A$1:$Q$157</definedName>
    <definedName name="_xlnm.Print_Area" localSheetId="2">'2. Customer'!$A$1:$F$20</definedName>
    <definedName name="_xlnm.Print_Area" localSheetId="7">'Basis of Preparation'!$B$1:$H$132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11" l="1"/>
  <c r="D35" i="6"/>
  <c r="G48" i="6" l="1"/>
  <c r="G49" i="6"/>
  <c r="G50" i="6"/>
  <c r="G51" i="6"/>
  <c r="G52" i="6"/>
  <c r="G53" i="6"/>
  <c r="G54" i="6"/>
  <c r="G55" i="6"/>
  <c r="C20" i="11" l="1"/>
  <c r="C21" i="11"/>
  <c r="C22" i="11"/>
  <c r="C123" i="11"/>
  <c r="C141" i="11"/>
  <c r="C159" i="11"/>
  <c r="F56" i="6" l="1"/>
  <c r="E56" i="6"/>
  <c r="D56" i="6"/>
  <c r="G47" i="6"/>
  <c r="G56" i="6" s="1"/>
  <c r="J16" i="6"/>
  <c r="J29" i="6" s="1"/>
  <c r="I16" i="6"/>
  <c r="I29" i="6" s="1"/>
  <c r="H16" i="6"/>
  <c r="H29" i="6" s="1"/>
  <c r="G16" i="6"/>
  <c r="G29" i="6" s="1"/>
  <c r="F16" i="6"/>
  <c r="F29" i="6" s="1"/>
  <c r="E16" i="6"/>
  <c r="E29" i="6" s="1"/>
  <c r="D16" i="6"/>
  <c r="D14" i="6"/>
  <c r="D9" i="6"/>
  <c r="D29" i="6" l="1"/>
  <c r="D290" i="6"/>
  <c r="D287" i="6"/>
  <c r="D282" i="6"/>
  <c r="J300" i="6"/>
  <c r="H300" i="6"/>
  <c r="G300" i="6"/>
  <c r="F300" i="6"/>
  <c r="E300" i="6"/>
  <c r="E282" i="6"/>
  <c r="E287" i="6"/>
  <c r="D302" i="6" l="1"/>
  <c r="E302" i="6"/>
</calcChain>
</file>

<file path=xl/sharedStrings.xml><?xml version="1.0" encoding="utf-8"?>
<sst xmlns="http://schemas.openxmlformats.org/spreadsheetml/2006/main" count="1626" uniqueCount="900">
  <si>
    <t>Australia Post data tabs</t>
  </si>
  <si>
    <t>Methodology</t>
  </si>
  <si>
    <t>Reporting indices</t>
  </si>
  <si>
    <r>
      <t xml:space="preserve">EY has provided limited assurance over a selection of metrics in this Databook. These have been identified by the following symbol  </t>
    </r>
    <r>
      <rPr>
        <sz val="11"/>
        <color rgb="FFDC1928"/>
        <rFont val="Aptos Narrow"/>
        <family val="2"/>
      </rPr>
      <t>●</t>
    </r>
  </si>
  <si>
    <t>Refer to the FY25 Annual Report for a copy of the EY Limited Assurance Statement.</t>
  </si>
  <si>
    <t>Safety performance*</t>
  </si>
  <si>
    <t>●</t>
  </si>
  <si>
    <t>TRIFR</t>
  </si>
  <si>
    <t>Injury rate</t>
  </si>
  <si>
    <t>Number of injuries</t>
  </si>
  <si>
    <t>Disease rate</t>
  </si>
  <si>
    <t>Number of disease injuries</t>
  </si>
  <si>
    <t>Fatalities</t>
  </si>
  <si>
    <t>Parental leave (PL)</t>
  </si>
  <si>
    <t>Male</t>
  </si>
  <si>
    <t>Female</t>
  </si>
  <si>
    <t>Non-binary</t>
  </si>
  <si>
    <t>Total</t>
  </si>
  <si>
    <t>Diversity profile</t>
  </si>
  <si>
    <t>Women</t>
  </si>
  <si>
    <t xml:space="preserve">Aboriginal and Torres Strait Islander people </t>
  </si>
  <si>
    <t>People with disability</t>
  </si>
  <si>
    <t>Lesbian, Gay, Bisexual, Transgender, Intersex, Queer and Asexual people</t>
  </si>
  <si>
    <t>Culturally and linguistically diverse</t>
  </si>
  <si>
    <t xml:space="preserve">Female Senior Managers (Band 4 and above) </t>
  </si>
  <si>
    <t>Women on Australia Post Board of Directors</t>
  </si>
  <si>
    <t>Age diversity</t>
  </si>
  <si>
    <t>Aged under 30</t>
  </si>
  <si>
    <t xml:space="preserve">Aged 30 to 50 </t>
  </si>
  <si>
    <t>Aged over 50</t>
  </si>
  <si>
    <t>Traditionalists</t>
  </si>
  <si>
    <t>Baby Boomers</t>
  </si>
  <si>
    <t>Gen X</t>
  </si>
  <si>
    <t>Millennials</t>
  </si>
  <si>
    <t>Gen Z</t>
  </si>
  <si>
    <t>All permanent team members (FY25)</t>
  </si>
  <si>
    <t>Full-time</t>
  </si>
  <si>
    <t>Part-time</t>
  </si>
  <si>
    <t>Total male</t>
  </si>
  <si>
    <t>Total female</t>
  </si>
  <si>
    <t>Part- time</t>
  </si>
  <si>
    <t>Total non-binary</t>
  </si>
  <si>
    <t>NSW</t>
  </si>
  <si>
    <t>QLD</t>
  </si>
  <si>
    <t>SA</t>
  </si>
  <si>
    <t>TAS</t>
  </si>
  <si>
    <t>VIC</t>
  </si>
  <si>
    <t>WA</t>
  </si>
  <si>
    <t>ACT</t>
  </si>
  <si>
    <t>NT</t>
  </si>
  <si>
    <t>External territories</t>
  </si>
  <si>
    <t>Overseas</t>
  </si>
  <si>
    <t>All fixed-term team members (FY25)</t>
  </si>
  <si>
    <t>All permanent team members (FY24)</t>
  </si>
  <si>
    <t>All fixed-term team members (FY24)</t>
  </si>
  <si>
    <t>Leadership team</t>
  </si>
  <si>
    <t>&lt;30</t>
  </si>
  <si>
    <t>30-50</t>
  </si>
  <si>
    <t>Our workforce</t>
  </si>
  <si>
    <t>Total workforce</t>
  </si>
  <si>
    <t>&gt;64,000</t>
  </si>
  <si>
    <t>&gt;63,000</t>
  </si>
  <si>
    <t>Team members</t>
  </si>
  <si>
    <t>Extended workforce</t>
  </si>
  <si>
    <t>Turnover rate</t>
  </si>
  <si>
    <t>Customer complaints and privacy</t>
  </si>
  <si>
    <t>Customer complaints (million)</t>
  </si>
  <si>
    <t>Privacy complaints escalated to the Office of the Australian Information Commissioner</t>
  </si>
  <si>
    <t>Notifiable incidents under the National Data Breaches scheme</t>
  </si>
  <si>
    <t xml:space="preserve">Network </t>
  </si>
  <si>
    <t>Post Offices</t>
  </si>
  <si>
    <t>Licensed Post Offices &amp; Community Postal Agents</t>
  </si>
  <si>
    <t>Parcel locker locations</t>
  </si>
  <si>
    <t>Banks of parcel lockers</t>
  </si>
  <si>
    <t>Parcel locker compartments</t>
  </si>
  <si>
    <t xml:space="preserve"> % of parcel locker banks co-located with Post Offices</t>
  </si>
  <si>
    <t>Customer services</t>
  </si>
  <si>
    <t>Customer visits to Post Offices (million)</t>
  </si>
  <si>
    <t>Items delivered to PO Box (million)</t>
  </si>
  <si>
    <t>Digital visits (million)</t>
  </si>
  <si>
    <t>Business customers supported by MyPost Business</t>
  </si>
  <si>
    <t>MyPost customers (million)</t>
  </si>
  <si>
    <t>Australia Post app users (million)</t>
  </si>
  <si>
    <t>Bank@Post locations</t>
  </si>
  <si>
    <t>&gt;3300</t>
  </si>
  <si>
    <t>&gt;3400</t>
  </si>
  <si>
    <t>Number of Bank@Post transactions (million)</t>
  </si>
  <si>
    <t>Community investment totals</t>
  </si>
  <si>
    <t>($m)</t>
  </si>
  <si>
    <t xml:space="preserve">In-kind contribution </t>
  </si>
  <si>
    <t>Cash contribution</t>
  </si>
  <si>
    <t>Management costs contribution</t>
  </si>
  <si>
    <t xml:space="preserve">Total forgone revenue contribution  </t>
  </si>
  <si>
    <t>Workplace giving, community grants, and fundraising</t>
  </si>
  <si>
    <t xml:space="preserve">Total Fundraising via retail outlets  </t>
  </si>
  <si>
    <t>Environmental reporting</t>
  </si>
  <si>
    <r>
      <t>Scope 1 emissions (tonnes CO</t>
    </r>
    <r>
      <rPr>
        <b/>
        <vertAlign val="subscript"/>
        <sz val="11"/>
        <color rgb="FF000000"/>
        <rFont val="AP Type Text"/>
        <family val="2"/>
      </rPr>
      <t>2</t>
    </r>
    <r>
      <rPr>
        <b/>
        <sz val="11"/>
        <color rgb="FF000000"/>
        <rFont val="AP Type Text"/>
        <family val="2"/>
      </rPr>
      <t>-e)</t>
    </r>
  </si>
  <si>
    <t>Natural gas</t>
  </si>
  <si>
    <t>LPG (All)</t>
  </si>
  <si>
    <t>Diesel including generation</t>
  </si>
  <si>
    <t>Petrol</t>
  </si>
  <si>
    <r>
      <t>Scope 2 emissions (tonnes CO</t>
    </r>
    <r>
      <rPr>
        <b/>
        <vertAlign val="subscript"/>
        <sz val="11"/>
        <color rgb="FF000000"/>
        <rFont val="AP Type Text"/>
        <family val="2"/>
      </rPr>
      <t>2</t>
    </r>
    <r>
      <rPr>
        <b/>
        <sz val="11"/>
        <color rgb="FF000000"/>
        <rFont val="AP Type Text"/>
        <family val="2"/>
      </rPr>
      <t>-e)</t>
    </r>
  </si>
  <si>
    <t>Electricity grid (market-based)</t>
  </si>
  <si>
    <t>Electricity grid (location-based)</t>
  </si>
  <si>
    <r>
      <t>Scope 3 emissions (tonnes CO</t>
    </r>
    <r>
      <rPr>
        <b/>
        <vertAlign val="subscript"/>
        <sz val="11"/>
        <color rgb="FF000000"/>
        <rFont val="AP Type Text"/>
        <family val="2"/>
      </rPr>
      <t>2</t>
    </r>
    <r>
      <rPr>
        <b/>
        <sz val="11"/>
        <color rgb="FF000000"/>
        <rFont val="AP Type Text"/>
        <family val="2"/>
      </rPr>
      <t>-e)</t>
    </r>
  </si>
  <si>
    <t>Energy and fuel losses</t>
  </si>
  <si>
    <t xml:space="preserve">Sub-contracted road transport </t>
  </si>
  <si>
    <t>Sub-contracted air transport</t>
  </si>
  <si>
    <t>Sub-contracted rail</t>
  </si>
  <si>
    <t xml:space="preserve">Sub-contracted ship </t>
  </si>
  <si>
    <t>Business domestic air travel</t>
  </si>
  <si>
    <t>Business international air travel</t>
  </si>
  <si>
    <t xml:space="preserve">LPO electricity </t>
  </si>
  <si>
    <t>Waste</t>
  </si>
  <si>
    <r>
      <t>Total emissions (tonnes CO</t>
    </r>
    <r>
      <rPr>
        <b/>
        <vertAlign val="subscript"/>
        <sz val="11"/>
        <color rgb="FF000000"/>
        <rFont val="AP Type Text"/>
        <family val="2"/>
      </rPr>
      <t>2</t>
    </r>
    <r>
      <rPr>
        <b/>
        <sz val="11"/>
        <color rgb="FF000000"/>
        <rFont val="AP Type Text"/>
        <family val="2"/>
      </rPr>
      <t>-e)</t>
    </r>
  </si>
  <si>
    <t>Other indicators</t>
  </si>
  <si>
    <t>Energy consumed (GJ)</t>
  </si>
  <si>
    <t>GreenPower purchased (MWh)</t>
  </si>
  <si>
    <t>Water (kilolitres)</t>
  </si>
  <si>
    <r>
      <t>Indicator (tonnes CO</t>
    </r>
    <r>
      <rPr>
        <b/>
        <vertAlign val="subscript"/>
        <sz val="11"/>
        <color rgb="FF000000"/>
        <rFont val="AP Type Text"/>
        <family val="2"/>
      </rPr>
      <t>2</t>
    </r>
    <r>
      <rPr>
        <b/>
        <sz val="11"/>
        <color rgb="FF000000"/>
        <rFont val="AP Type Text"/>
        <family val="2"/>
      </rPr>
      <t>-e)</t>
    </r>
  </si>
  <si>
    <t>Scope 1</t>
  </si>
  <si>
    <t>Scope 2</t>
  </si>
  <si>
    <t>Scope 3</t>
  </si>
  <si>
    <t>Electricity (location-based method)</t>
  </si>
  <si>
    <t>N/A</t>
  </si>
  <si>
    <t xml:space="preserve">Natural Gas </t>
  </si>
  <si>
    <t>Solid waste</t>
  </si>
  <si>
    <t xml:space="preserve">Fleet and other vehicles </t>
  </si>
  <si>
    <t>Domestic hire car</t>
  </si>
  <si>
    <t>Domestic travel accommodation</t>
  </si>
  <si>
    <t xml:space="preserve">Other energy </t>
  </si>
  <si>
    <t>Total t CO2-e</t>
  </si>
  <si>
    <t>Electricity (kWh)</t>
  </si>
  <si>
    <t>Location-based electricity emissions</t>
  </si>
  <si>
    <t>Market-based electricity emissions</t>
  </si>
  <si>
    <t>Total renewable electricity consumed</t>
  </si>
  <si>
    <t>Total renewable electricity produced</t>
  </si>
  <si>
    <t>Waste indicators</t>
  </si>
  <si>
    <t>Waste to landfill (tonnes)</t>
  </si>
  <si>
    <t>Waste recycled – operational (tonnes)</t>
  </si>
  <si>
    <t>Recycling rate</t>
  </si>
  <si>
    <t>Volume and weight of primary products</t>
  </si>
  <si>
    <t>Volume placed on market</t>
  </si>
  <si>
    <t>Weight proportion</t>
  </si>
  <si>
    <t>Parcel boxes</t>
  </si>
  <si>
    <t>Satchels</t>
  </si>
  <si>
    <t>Envelopes</t>
  </si>
  <si>
    <t>Other mailers</t>
  </si>
  <si>
    <t>Materials in primary products</t>
  </si>
  <si>
    <t>Core range as at 30 June 2025.</t>
  </si>
  <si>
    <t>Recycled content</t>
  </si>
  <si>
    <t>Composition</t>
  </si>
  <si>
    <t>Cardboard</t>
  </si>
  <si>
    <t>Paper</t>
  </si>
  <si>
    <t>Soft plastic</t>
  </si>
  <si>
    <t>Other</t>
  </si>
  <si>
    <r>
      <t>Scope 1 emissions (tonnes CO</t>
    </r>
    <r>
      <rPr>
        <b/>
        <vertAlign val="subscript"/>
        <sz val="11"/>
        <color theme="1"/>
        <rFont val="AP Type Text"/>
        <family val="2"/>
      </rPr>
      <t>2</t>
    </r>
    <r>
      <rPr>
        <b/>
        <sz val="11"/>
        <color theme="1"/>
        <rFont val="AP Type Text"/>
        <family val="2"/>
      </rPr>
      <t>-e)</t>
    </r>
  </si>
  <si>
    <r>
      <t>Scope 2 emissions (tonnes CO</t>
    </r>
    <r>
      <rPr>
        <b/>
        <vertAlign val="subscript"/>
        <sz val="11"/>
        <color theme="1"/>
        <rFont val="AP Type Text"/>
        <family val="2"/>
      </rPr>
      <t>2</t>
    </r>
    <r>
      <rPr>
        <b/>
        <sz val="11"/>
        <color theme="1"/>
        <rFont val="AP Type Text"/>
        <family val="2"/>
      </rPr>
      <t>-e)</t>
    </r>
  </si>
  <si>
    <r>
      <t>Scope 3 emissions (tonnes CO</t>
    </r>
    <r>
      <rPr>
        <b/>
        <vertAlign val="subscript"/>
        <sz val="11"/>
        <color theme="1"/>
        <rFont val="AP Type Text"/>
        <family val="2"/>
      </rPr>
      <t>2</t>
    </r>
    <r>
      <rPr>
        <b/>
        <sz val="11"/>
        <color theme="1"/>
        <rFont val="AP Type Text"/>
        <family val="2"/>
      </rPr>
      <t>-e)</t>
    </r>
  </si>
  <si>
    <t>Material packaging and data centres*</t>
  </si>
  <si>
    <t>Material packaging disposal*</t>
  </si>
  <si>
    <r>
      <t>Total emissions (tonnes CO</t>
    </r>
    <r>
      <rPr>
        <b/>
        <vertAlign val="subscript"/>
        <sz val="11"/>
        <color theme="1"/>
        <rFont val="AP Type Text"/>
        <family val="2"/>
      </rPr>
      <t>2</t>
    </r>
    <r>
      <rPr>
        <b/>
        <sz val="11"/>
        <color theme="1"/>
        <rFont val="AP Type Text"/>
        <family val="2"/>
      </rPr>
      <t>-e)</t>
    </r>
  </si>
  <si>
    <t>Renewable energy production (GJ)</t>
  </si>
  <si>
    <t xml:space="preserve">Renewable Energy Certificates surrendered </t>
  </si>
  <si>
    <t xml:space="preserve">*Based on an internal review performed on Scope 3 Packaging emissions this year, the boundary for both material packaging and disposal emissions have been updated to include only packaging placed on market, and exclude customer packaging. Additionally, for Material packaging disposal, the emission factor applied to the proportion of packaging recycled includes avoided emissions from recycling. These changes have resulted in re-statement of material packaging and disposal emissions from FY19 - FY23. </t>
  </si>
  <si>
    <t>APS emissions reporting - 2023-24 Greenhouse Gas Emissions Inventory - Location-based method</t>
  </si>
  <si>
    <r>
      <t>Indicator (tonnes CO</t>
    </r>
    <r>
      <rPr>
        <b/>
        <vertAlign val="subscript"/>
        <sz val="11"/>
        <color theme="1"/>
        <rFont val="AP Type Text"/>
        <family val="2"/>
      </rPr>
      <t>2</t>
    </r>
    <r>
      <rPr>
        <b/>
        <sz val="11"/>
        <color theme="1"/>
        <rFont val="AP Type Text"/>
        <family val="2"/>
      </rPr>
      <t>-e)</t>
    </r>
  </si>
  <si>
    <r>
      <t>Electricity (location-based approach)</t>
    </r>
    <r>
      <rPr>
        <vertAlign val="superscript"/>
        <sz val="11"/>
        <color theme="1"/>
        <rFont val="AP Type Text"/>
        <family val="2"/>
      </rPr>
      <t>1</t>
    </r>
  </si>
  <si>
    <t xml:space="preserve">Solid waste* </t>
  </si>
  <si>
    <t>Refrigerants*†</t>
  </si>
  <si>
    <r>
      <t>Domestic commercial flights</t>
    </r>
    <r>
      <rPr>
        <vertAlign val="superscript"/>
        <sz val="11"/>
        <color theme="1"/>
        <rFont val="AP Type Text"/>
        <family val="2"/>
      </rPr>
      <t>2</t>
    </r>
  </si>
  <si>
    <t xml:space="preserve">Domestic hire car* </t>
  </si>
  <si>
    <t xml:space="preserve">Domestic travel accommodation* </t>
  </si>
  <si>
    <r>
      <rPr>
        <b/>
        <i/>
        <sz val="11"/>
        <color rgb="FF000000"/>
        <rFont val="AP Type Text"/>
        <family val="2"/>
      </rPr>
      <t>Note:</t>
    </r>
    <r>
      <rPr>
        <sz val="11"/>
        <color rgb="FF000000"/>
        <rFont val="AP Type Text"/>
        <family val="2"/>
      </rPr>
      <t> the table above presents emissions related to electricity usage using the location-based accounting method. CO</t>
    </r>
    <r>
      <rPr>
        <vertAlign val="subscript"/>
        <sz val="11"/>
        <color rgb="FF000000"/>
        <rFont val="AP Type Text"/>
        <family val="2"/>
      </rPr>
      <t>2</t>
    </r>
    <r>
      <rPr>
        <sz val="11"/>
        <color rgb="FF000000"/>
        <rFont val="AP Type Text"/>
        <family val="2"/>
      </rPr>
      <t>-e = Carbon Dioxide Equivalent.</t>
    </r>
  </si>
  <si>
    <t>*indicates emission sources collected for the first time in 2023-24.  The quality of data is expected to improve over time as emissions reporting matures.</t>
  </si>
  <si>
    <t>†indicates optional emission source for 2023-24 emissions reporting.</t>
  </si>
  <si>
    <r>
      <t>1</t>
    </r>
    <r>
      <rPr>
        <sz val="11"/>
        <color rgb="FF000000"/>
        <rFont val="AP Type Text"/>
        <family val="2"/>
      </rPr>
      <t>The electricity emissions reported above may show a slight discrepancy to emissions Australia Post have reported under National Greenhouse and Energy Reporting Act 2007 (NGER Act), due to the emissions factors applied to electricity consumption. The emissions reported for APS Net Zero purposes use emissions factors sourced from the National Greenhouse Accounts Factors (Department of Climate Change, Energy, the Environment and Water, 2023). Electricity consumption reported under the NGER Act apply emissions factors provided in the National Greenhouse and Energy (Measurement) Determination 2008.</t>
    </r>
  </si>
  <si>
    <r>
      <t>2</t>
    </r>
    <r>
      <rPr>
        <sz val="11"/>
        <color rgb="FF000000"/>
        <rFont val="AP Type Text"/>
        <family val="2"/>
      </rPr>
      <t>The Domestic Commercial Flights reported above show a slight discrepancy to emissions Australia Post have reported due to the emission factors applied, where emissions reported for APS Net Zero factors use emission factors sourced from the UK Government Greenhouse gas reporting: conversion factors 2023 (Department for Energy Security and Net Zero, 2023). Australia Post applies emission factors sourced from Climate Active.</t>
    </r>
  </si>
  <si>
    <t>APS Net Zero Reporting - 2023-24 Electricity Greenhouse Gas Emissions</t>
  </si>
  <si>
    <t>Percentage of electricity use</t>
  </si>
  <si>
    <r>
      <t>50%</t>
    </r>
    <r>
      <rPr>
        <vertAlign val="superscript"/>
        <sz val="11"/>
        <color theme="1"/>
        <rFont val="AP Type Text"/>
        <family val="2"/>
      </rPr>
      <t>1</t>
    </r>
  </si>
  <si>
    <t>Total renewable electricity</t>
  </si>
  <si>
    <t>-</t>
  </si>
  <si>
    <r>
      <t>Mandatory renewables</t>
    </r>
    <r>
      <rPr>
        <i/>
        <vertAlign val="superscript"/>
        <sz val="11"/>
        <color theme="1"/>
        <rFont val="AP Type Text"/>
        <family val="2"/>
      </rPr>
      <t>2</t>
    </r>
  </si>
  <si>
    <r>
      <t>Voluntary renewables</t>
    </r>
    <r>
      <rPr>
        <i/>
        <vertAlign val="superscript"/>
        <sz val="11"/>
        <color theme="1"/>
        <rFont val="AP Type Text"/>
        <family val="2"/>
      </rPr>
      <t>3</t>
    </r>
  </si>
  <si>
    <r>
      <rPr>
        <b/>
        <sz val="11"/>
        <color theme="1"/>
        <rFont val="AP Type Text"/>
        <family val="2"/>
      </rPr>
      <t xml:space="preserve">Note: </t>
    </r>
    <r>
      <rPr>
        <sz val="11"/>
        <color theme="1"/>
        <rFont val="AP Type Text"/>
        <family val="2"/>
      </rPr>
      <t>the table above presents emissions related to electricity usage using both the location-based and the market-based accounting methods. CO2-e = Carbon Dioxide Equivalent.</t>
    </r>
  </si>
  <si>
    <r>
      <rPr>
        <vertAlign val="superscript"/>
        <sz val="11"/>
        <color theme="1"/>
        <rFont val="AP Type Text"/>
        <family val="2"/>
      </rPr>
      <t>1</t>
    </r>
    <r>
      <rPr>
        <sz val="11"/>
        <color theme="1"/>
        <rFont val="AP Type Text"/>
        <family val="2"/>
      </rPr>
      <t>The percentage of electricity use reported above does not include 8,111 MWh of onsite solar generation that was consumed by Australia Post. This approach is consistent with the APS Net Zero Emissions Reporting Framework. Inclusion of this data would result in Australia Post’s renewable electricity usage being 52%.</t>
    </r>
  </si>
  <si>
    <r>
      <rPr>
        <vertAlign val="superscript"/>
        <sz val="11"/>
        <color theme="1"/>
        <rFont val="AP Type Text"/>
        <family val="2"/>
      </rPr>
      <t>2</t>
    </r>
    <r>
      <rPr>
        <sz val="11"/>
        <color theme="1"/>
        <rFont val="AP Type Text"/>
        <family val="2"/>
      </rPr>
      <t>Mandatory renewables are the portion of electricity consumed from the grid that is generated by renewable sources. This includes the renewable power percentage.</t>
    </r>
  </si>
  <si>
    <r>
      <rPr>
        <vertAlign val="superscript"/>
        <sz val="11"/>
        <color theme="1"/>
        <rFont val="AP Type Text"/>
        <family val="2"/>
      </rPr>
      <t>3</t>
    </r>
    <r>
      <rPr>
        <sz val="11"/>
        <color theme="1"/>
        <rFont val="AP Type Text"/>
        <family val="2"/>
      </rPr>
      <t xml:space="preserve">Voluntary renewables reflect the eligible carbon credit units surrendered by the entity. This may include purchased large-scale generation certificates, power purchasing agreements, GreenPower and the jurisdictional renewable power percentage (ACT only). </t>
    </r>
  </si>
  <si>
    <t>`</t>
  </si>
  <si>
    <t>CCD disclosure requirement</t>
  </si>
  <si>
    <t>Australia Post response</t>
  </si>
  <si>
    <t>Metric</t>
  </si>
  <si>
    <t>Objective</t>
  </si>
  <si>
    <t>The objective of the target is for Australia Post to align to the Federal Government’s commitment to net zero by 2050.</t>
  </si>
  <si>
    <t>Scope</t>
  </si>
  <si>
    <t>Australian operations.</t>
  </si>
  <si>
    <t>Period</t>
  </si>
  <si>
    <t>01/07/2019 – 30/06/2025</t>
  </si>
  <si>
    <t>Base period</t>
  </si>
  <si>
    <t>01/07/2018 – 30/06/2019</t>
  </si>
  <si>
    <t>Target type - absolute or intensity</t>
  </si>
  <si>
    <t>Absolute</t>
  </si>
  <si>
    <t>Target type - net or gross</t>
  </si>
  <si>
    <t>Gross</t>
  </si>
  <si>
    <t>Coverage - greenhouse gases</t>
  </si>
  <si>
    <t>Greenhouse gases as defined under the Clean Energy Regulator's National Greenhouse and Energy Reporting (NGER) Scheme and National Greenhouse Accounts.</t>
  </si>
  <si>
    <t>Coverage - scope</t>
  </si>
  <si>
    <t>Scope 1, Scope 2, and Scope 3 greenhouse gas emissions</t>
  </si>
  <si>
    <t>Alignment with jurisdictional commitment</t>
  </si>
  <si>
    <t>This target is consistent with the timeframe and ambition of the Federal Government’s commitment to net zero by 2050.</t>
  </si>
  <si>
    <t xml:space="preserve">Validation </t>
  </si>
  <si>
    <t>Approved by the Science Based Targets initiative.</t>
  </si>
  <si>
    <t>Sectoral decarbonisation approach</t>
  </si>
  <si>
    <t>The target was not derived using a sectoral decarbonisation approach.</t>
  </si>
  <si>
    <t>Review process</t>
  </si>
  <si>
    <t>Metrics for monitoring progress</t>
  </si>
  <si>
    <t>Progress achieved</t>
  </si>
  <si>
    <t>Target revision</t>
  </si>
  <si>
    <t xml:space="preserve">There have been no revisions to this target. </t>
  </si>
  <si>
    <t>100% renewable electricity by 2025</t>
  </si>
  <si>
    <t>The objective of the target is to support Australia Post’s long-term decarbonisation strategy and facilitate the growth of electric vehicles that will be powered by renewable electricity.</t>
  </si>
  <si>
    <t>01/07/2024 – 30/06/2025</t>
  </si>
  <si>
    <t>The Federal Government has a commitment to increase renewable electricity generation to 82% by 2030. In support of this, Australia Post has determined that purchasing renewable electricity was a preferred approach to achieving short-term carbon reduction across its Australian operations.</t>
  </si>
  <si>
    <t>No validation has been completed by a third party.</t>
  </si>
  <si>
    <t>Australia Post has achieved this target in 2025 having sourced 100% renewable electricity through increased on-site solar generation, direct purchase of renewable electricity, and the voluntary surrender of Renewable Energy Certificates (RECs).</t>
  </si>
  <si>
    <t>Performance relative to standards</t>
  </si>
  <si>
    <t>Prescribed Performance Standards (PPS)</t>
  </si>
  <si>
    <t>On-time letters delivery</t>
  </si>
  <si>
    <t>Letters delivery frequency</t>
  </si>
  <si>
    <t>Delivery timetables</t>
  </si>
  <si>
    <t>Maintain</t>
  </si>
  <si>
    <t>Maintained</t>
  </si>
  <si>
    <t>Street posting boxes</t>
  </si>
  <si>
    <t>Retail outlets</t>
  </si>
  <si>
    <t>- in total</t>
  </si>
  <si>
    <t>- not in major cities (must also be at least 50% of all outlets)</t>
  </si>
  <si>
    <t>- in major cities, residences to be located within 2.5 kms of an outlet</t>
  </si>
  <si>
    <t>- not in major cities, residences to be located within 7.5 kms of an outlet</t>
  </si>
  <si>
    <t>Financial performance</t>
  </si>
  <si>
    <t>Five-year trends</t>
  </si>
  <si>
    <t>Revenue - letters ($m)</t>
  </si>
  <si>
    <t>Revenue - non-letters ($m)</t>
  </si>
  <si>
    <t>Expenditure (including finance costs) ($m)</t>
  </si>
  <si>
    <t>Profit/(loss) before tax ($m)</t>
  </si>
  <si>
    <t>Profit/(loss) after tax ($m)</t>
  </si>
  <si>
    <t>Total assets ($m)</t>
  </si>
  <si>
    <t>Shareholder return on equity (%)</t>
  </si>
  <si>
    <t>Return on average operating assets (%)</t>
  </si>
  <si>
    <t>Debt to debt plus equity (%)</t>
  </si>
  <si>
    <t>Dividends paid ($m)</t>
  </si>
  <si>
    <t>Estimated cost of Community Service Obligations ($m)</t>
  </si>
  <si>
    <t>Total taxes and government charges ($m)</t>
  </si>
  <si>
    <t>Capital expenditure ($m)</t>
  </si>
  <si>
    <t>BPR (cents)</t>
  </si>
  <si>
    <t>Concession (cents)</t>
  </si>
  <si>
    <t>CPI all groups 8 capitals base 2011–12=100</t>
  </si>
  <si>
    <t>Year-on-year change in BPR (%)</t>
  </si>
  <si>
    <t>Basis of Preparation</t>
  </si>
  <si>
    <t>1. People</t>
  </si>
  <si>
    <t>Indicator</t>
  </si>
  <si>
    <t>Unit</t>
  </si>
  <si>
    <t>Description and calculation methodology</t>
  </si>
  <si>
    <t xml:space="preserve">Assumptions </t>
  </si>
  <si>
    <t>Total Recordable Injury Frequency Rate (TRIFR)</t>
  </si>
  <si>
    <t xml:space="preserve">Count </t>
  </si>
  <si>
    <t>The rate of Total Recordable Injuries (TRI) that occur per million hours worked.
TRIFR is the total number of TRIs divided by the total number of team member exposure worked hours, multiplied by 1 million.</t>
  </si>
  <si>
    <t>Includes permanent and fixed-term team members. 
Reported recordable injuries are those reported in oneSafe as at 30 June, occurred during and are accepted in the reporting period.
Exposure hours worked are within the reporting period.
Excluding SecurePay, Decipha and POLi.</t>
  </si>
  <si>
    <t xml:space="preserve">Injury </t>
  </si>
  <si>
    <t>The count of team member injuries.</t>
  </si>
  <si>
    <t>Includes permanent and fixed-term team members. 
Reported recordable injuries are incidents which occurred within the reporting period and had a workers compensation claim accepted  in the oneSafe system in FY24.
Excluding SecurePay, Decipha and POLi.</t>
  </si>
  <si>
    <t>Disease</t>
  </si>
  <si>
    <t>The count of team member diseases.</t>
  </si>
  <si>
    <t>Includes permanent and fixed-term team members. 
Reported recordable diseases are those reported in oneSafe as at 30 June and that occurred during the reporting period.
Excluding SecurePay, Decipha and POLi.</t>
  </si>
  <si>
    <t>Rate</t>
  </si>
  <si>
    <t>The rate of injuries that occur per million hours worked.
Injury rate is the total number of injury events divided by the total number of team member exposure worked hours, multiplied by 1 million.</t>
  </si>
  <si>
    <t>Includes permanent and fixed-term team members. 
Reported injury events are those reported in oneSafe as at 30 June, occurred during and are accepted in the reporting period.
Exposure hours worked are within the reporting period.
Excluding SecurePay, Decipha and POLi.</t>
  </si>
  <si>
    <t>The rate of disease that occur per million hours worked.
Disease rate is the total number of disease events divided by the total number of team member exposure worked hours, multiplied by 1 million.</t>
  </si>
  <si>
    <t>Includes permanent and fixed-term team members. 
Reported disease events are those reported in oneSafe as at 30 June, occurred during and are accepted in the reporting period.
Exposure hours worked are within the reporting period.
Excluding SecurePay, Decipha and POLi.</t>
  </si>
  <si>
    <t>The count of team member fatalities.</t>
  </si>
  <si>
    <t>Includes permanent and fixed-term team members. 
Reported recordable fatalities are those reported in oneSafe as at 30 June and that occurred during the reporting period.
Excluding SecurePay, Decipha and POLi.</t>
  </si>
  <si>
    <t>Team members who took parental leave</t>
  </si>
  <si>
    <t>The count of team members who took parental leave.</t>
  </si>
  <si>
    <t>Includes only permanent and fixed-term team members.
Note that the extended workforce is entitled to parental leave, but is not included in the disclosed data as the extended workforce falls outside the reporting boundary.</t>
  </si>
  <si>
    <t>Retention rate for team members who took parental leave</t>
  </si>
  <si>
    <t>Percentage</t>
  </si>
  <si>
    <t>The count of team members who took parental leave during the reporting period and were still employed by Australia Post at the end of the reporting period divided by the count of team members who took parental leave during the reporting period.</t>
  </si>
  <si>
    <t>Includes only permanent and fixed-term team members.
The extended workforce is entitled to parental leave, but is not included in this reporting boundary.</t>
  </si>
  <si>
    <t>Team members whose parental leave ended in the previous reporting period</t>
  </si>
  <si>
    <t>The count of team members whose parental leave ended during the previous reporting period.</t>
  </si>
  <si>
    <t>Includes only permanent and fixed-term team members.
Previous reporting period relates to the 12 months preceding the commencement of the reporting period. 
The extended workforce is entitled to parental leave, but is not included in this reporting boundary.</t>
  </si>
  <si>
    <t>Team members returning from parental leave and employed for at least 12 months after their return</t>
  </si>
  <si>
    <t>The count of team members that have been employed for 12 months after returning from parental leave.</t>
  </si>
  <si>
    <t>Includes only permanent and fixed-term team members.
Total number of team members includes those that are current and those that have exited during the reporting period. 
The extended workforce is entitled to parental leave, but is not included in this reporting boundary.</t>
  </si>
  <si>
    <t>The count of team members within an age range and generation divided by the count of team members.</t>
  </si>
  <si>
    <t>All permanent team members</t>
  </si>
  <si>
    <t xml:space="preserve">The count of permanent team members grouped by gender and location. </t>
  </si>
  <si>
    <t>Permanent team members are a subset of team members.
Includes Australian Postal Corporation international subsidiaries.</t>
  </si>
  <si>
    <t>All fixed-term team members</t>
  </si>
  <si>
    <t>The count of fixed-term team members grouped by gender and location.</t>
  </si>
  <si>
    <t>Fixed-term team members are a subset of team members.
Includes Australian Postal Corporation international subsidiaries.</t>
  </si>
  <si>
    <t>Leadership Team</t>
  </si>
  <si>
    <t>The count of Leadership Team members grouped by gender and age.</t>
  </si>
  <si>
    <t>Leadership Team members are made up of the Group Chief Executive Officer &amp; Managing Director and all direct reports (not including administrative reports), consisting of Executive General Managers and the Group Chief Financial Officer.</t>
  </si>
  <si>
    <t>Not applicable.</t>
  </si>
  <si>
    <t>Total number of new hires</t>
  </si>
  <si>
    <t>Total number of all new team members hired as permanent or fixed-term during the reporting period.</t>
  </si>
  <si>
    <t>Includes only permanent and fixed-term team members.
Team members that are rehired in a reporting period are accounted for as separate new hires.</t>
  </si>
  <si>
    <t>Total number of exits</t>
  </si>
  <si>
    <t>Total number of permanent &amp; fixed term team members whose employment has ceased during the reporting period.</t>
  </si>
  <si>
    <t>Includes only permanent and fixed term team members.
Team members whose employment has ceased multiple times in a reporting period are accounted for as separate exits.</t>
  </si>
  <si>
    <t>Total number of team members who have exited during the reporting period divided by the average monthly headcount of team members.</t>
  </si>
  <si>
    <t>Includes only permanent team members.</t>
  </si>
  <si>
    <t>2. Customer</t>
  </si>
  <si>
    <t>Calculation methodology</t>
  </si>
  <si>
    <t>Assumptions</t>
  </si>
  <si>
    <t>Customer complaints</t>
  </si>
  <si>
    <t>The count of customer complaints.</t>
  </si>
  <si>
    <t>Customer complaints are determined by the Australia Post agent, and logged in the call centre system. 
Cases that are logged by customers via the portal and have not had an agent touchpoint have a blank status and are treated as non-complaints for the purpose of reporting. The impact of this is estimated to be approximately 0.5%.</t>
  </si>
  <si>
    <t>Reportable privacy incidents</t>
  </si>
  <si>
    <t xml:space="preserve">The count of notifiable data breaches reported by Australia Post to the OAIC under the Notifiable Data Breach scheme. </t>
  </si>
  <si>
    <t xml:space="preserve">If a data breach involving personal information occurs, it must be logged as an incident in Protecht system. If the incident is assessed as being a mandatory notifiable data breach, Australia Post must notify the OAIC and the relevant impacted individuals. </t>
  </si>
  <si>
    <t>Office of the Australian Information Commissioner (OAIC) incidents under the National Data Breaches scheme</t>
  </si>
  <si>
    <t>The count of alleged privacy complaints Australia Post receives from the Office of the Information Commissioner (OAIC).</t>
  </si>
  <si>
    <t xml:space="preserve">Privacy complaints must be logged in Protecht system for all complaints received from the OAIC. </t>
  </si>
  <si>
    <t>Count</t>
  </si>
  <si>
    <t>The count of parcel locker locations.</t>
  </si>
  <si>
    <t>The count of parcel locker banks.</t>
  </si>
  <si>
    <t xml:space="preserve">The count of parcel locker compartments. </t>
  </si>
  <si>
    <t>% of parcel locker banks located within Post Offices</t>
  </si>
  <si>
    <t>The count of parcel locker banks located within a Post Office divided by the count of parcel locker banks.</t>
  </si>
  <si>
    <t>Customer visits</t>
  </si>
  <si>
    <t>Count (million)</t>
  </si>
  <si>
    <t>Total count of physical customer visits to a Post Office.</t>
  </si>
  <si>
    <t xml:space="preserve">A visit is defined as someone who has completed any of the following in a Post Office: over-the-counter transactions (including point of sale), lodgement and collection of street carded and non-street carded articles. </t>
  </si>
  <si>
    <t xml:space="preserve">Parcels delivered into a PO box </t>
  </si>
  <si>
    <t>The count of items delivered directly into a PO Box.</t>
  </si>
  <si>
    <t>Digital visits</t>
  </si>
  <si>
    <t xml:space="preserve">The count of visits to either the Australia Post website or app. 
</t>
  </si>
  <si>
    <t xml:space="preserve">The count of active business customers supported by MyPost Business. </t>
  </si>
  <si>
    <t xml:space="preserve">MyPost Business customers are defined by a unique APCBN and are held in the Google Cloud Platform. 
A MyPost Business customer is considered active if they have purchased a postage label via MyPost Business during the reporting period. </t>
  </si>
  <si>
    <t>MyPost consumer members</t>
  </si>
  <si>
    <t>The count of active MyPost consumer members.</t>
  </si>
  <si>
    <t xml:space="preserve">MyPost consumer members are defined by a unique APCN and  have undertaken a consumer-based activity through their MyPost account during the reporting period. </t>
  </si>
  <si>
    <t xml:space="preserve">Australia Post app users </t>
  </si>
  <si>
    <t>The count of active users that have downloaded the Australia Post app.</t>
  </si>
  <si>
    <t xml:space="preserve">Australia Post app user data is collected using Adobe analytics.
A user is defined as someone who has downloaded the app and has been active on the app during the reporting period. </t>
  </si>
  <si>
    <t>The count of Australia Post  Offices that provide Bank@Post services to the community.</t>
  </si>
  <si>
    <t>Number of Bank@Post transactions</t>
  </si>
  <si>
    <t>The count of approved Bank@Post withdrawal and deposit transactions completed at an Australia Post  Office.</t>
  </si>
  <si>
    <t>3. Community</t>
  </si>
  <si>
    <t>In-kind</t>
  </si>
  <si>
    <t>Dollar ($)</t>
  </si>
  <si>
    <t xml:space="preserve">The total cost of products and services provided for community activities and partners. </t>
  </si>
  <si>
    <t>Where Australia Post has charged a discounted rate for a product or service, the in-kind contribution equals the cost of the product or service minus the discounted rate. If the discounted rate is higher than the cost, the in-kind contribution is zero.</t>
  </si>
  <si>
    <t>Cash</t>
  </si>
  <si>
    <t>Australia Post's gross monetary payments provided to community activities and partners.</t>
  </si>
  <si>
    <t>This includes: 
- Direct donations/grants
- Sponsorships of events
- Matched employee giving
- Covering expenses of employee involvement.</t>
  </si>
  <si>
    <t>Management costs</t>
  </si>
  <si>
    <t>Australia Post team salaries, benefits and other overheads of community affairs staff along with research/communications spend used to support community activities and partners.</t>
  </si>
  <si>
    <t xml:space="preserve">Benefits and other overheads includes, company memberships and consultant costs.
Where communication and promotion spend is co-branded, Australia Post only attributes the proportion relating to the community activity and/or partner to management costs. </t>
  </si>
  <si>
    <t>Revenue forgone</t>
  </si>
  <si>
    <t xml:space="preserve">The total revenue foregone of products and services provided for community activities and partners.
This is calculated as the total retail price of products and services provided to community activities and partners minus the total discounted price of those products and services provided to community activities and partners. </t>
  </si>
  <si>
    <t>This includes:
- Charity mail
- Redirection of mail services
- Access to logistics network.</t>
  </si>
  <si>
    <t xml:space="preserve">Workplace giving </t>
  </si>
  <si>
    <t>The total amount of money donated to community organisations as part of the workplace giving program from team members and Australia Post matched donations.</t>
  </si>
  <si>
    <t>Workplace giving is processed via the workplace giving system. 
Excluding SecurePay, and POLi.
Team members are entitled to donate an amount of their pay check to a charity of choice. 
For Australia Post-matched donations, Australia Post will match up to $200 per employee per reporting period. Reported Australia Post-matched donations includes all amounts matched during the reporting period, which may include team member donations made in the prior reporting period and exclude team member donations within the current-period donations that will be matched by Australia Post in the next reporting period.</t>
  </si>
  <si>
    <t>Fundraising via retail outlets and the Australia Post Online Shop</t>
  </si>
  <si>
    <t>The total amount of fundraising via retail outlets and the Australia Post Online Shop for Australian Red Cross, Beyond Blue, Indigenous Literacy Foundation and WWF-Australia.</t>
  </si>
  <si>
    <t>All fundraising related transactions fall into the Point of Sale (POS) system.
Fundraising includes:
- Donation (over the counter and online shop) - customer specified number of which the totality is donated to chosen community partner 
- Roundup - customer opt in opportunity on eligible retail transactions where difference between the nearest higher whole number and current transaction is donated to a community partner
- Co-branded merchandise purchase with an attached donation component. The donation is made by Australia Post based on sales. 
- PIP Koala - $2 from each sale to WWF-Australia
- Tote bags - $1 from each sale to the relevant partner based on tote bag design
- Festive decoration - $2 from each sale to the relevant partner based on decoration design</t>
  </si>
  <si>
    <t>Community grants</t>
  </si>
  <si>
    <t>The total amount of money granted to community organisations as part of Australia Post's Community Grants program.</t>
  </si>
  <si>
    <t xml:space="preserve">Grant applicants are processed via the SmartyGrants platform.
Organisations directly apply for community grants.
Grant applicants must be incorporated not-for-profit organisations.
Successful grant applicants may not receive the maximum $10,000. </t>
  </si>
  <si>
    <t xml:space="preserve">People of Post (POP) grants </t>
  </si>
  <si>
    <t>The total amount of money granted to community organisations as part of Australia Post's People of Post Grants program.</t>
  </si>
  <si>
    <t xml:space="preserve">Grant applicants are processed via the SmartyGrants platform.
Grant applicants must be incorporated not-for-profit organisations that have been nominated by an Australia Post team member.
Successful grant applicants must meet a set of criteria which is aligned to Australia Post's community strategy, strategic areas of focus (mental health, disaster support and resilience, environment and sustainability, and Indigenous children's literacy and learning).
Successful grant applicants may not receive the maximum $2,000. </t>
  </si>
  <si>
    <t>4. Environment</t>
  </si>
  <si>
    <t>Scope 1 natural gas</t>
  </si>
  <si>
    <t>Tonnes CO2-e</t>
  </si>
  <si>
    <r>
      <t xml:space="preserve">Scope 1 greenhouse gas emissions generated from the combustion of natural gas.
Emissions from natural gas is determined in accordance with Method 1 as prescribed under the </t>
    </r>
    <r>
      <rPr>
        <i/>
        <sz val="11"/>
        <rFont val="AP Type Text"/>
        <family val="2"/>
      </rPr>
      <t xml:space="preserve">National Greenhouse and Energy Reporting (Measurement) Determination 2018.
</t>
    </r>
    <r>
      <rPr>
        <sz val="11"/>
        <rFont val="AP Type Text"/>
        <family val="2"/>
      </rPr>
      <t xml:space="preserve">Specifically, the prescribed calculation follows the general formula of:
Where Q is gas consumed in gigajoules, EC is the energy content factor, EF1 is the Scope 1 emission factor. Where Q is expressed in gigajoules for natural gas then EC is equal to 1.
Emission factors are sourced from the </t>
    </r>
    <r>
      <rPr>
        <i/>
        <sz val="11"/>
        <rFont val="AP Type Text"/>
        <family val="2"/>
      </rPr>
      <t>National Greenhouse and Energy Reporting (Measurement) Determination 2018.</t>
    </r>
  </si>
  <si>
    <t>Natural gas consumption data is collected from the gas retailer through Australia Post's facilities management provider. 
Where invoice data has not been received in a timely manner for reporting, Australia Post uses an estimation method (accruals) to complete reporting. Accrued consumption is based on the corresponding month from the previous reporting period.</t>
  </si>
  <si>
    <t>Scope 1 LPG</t>
  </si>
  <si>
    <r>
      <t xml:space="preserve">Scope 1 greenhouse gas emissions generated from the combustion of liquified petroleum gas (LPG).
Emissions from LPG is determined in accordance with Method 1 as prescribed under the </t>
    </r>
    <r>
      <rPr>
        <i/>
        <sz val="11"/>
        <rFont val="AP Type Text"/>
        <family val="2"/>
      </rPr>
      <t xml:space="preserve">National Greenhouse and Energy Reporting (Measurement) Determination 2018.
</t>
    </r>
    <r>
      <rPr>
        <sz val="11"/>
        <rFont val="AP Type Text"/>
        <family val="2"/>
      </rPr>
      <t xml:space="preserve">Specifically, the prescribed calculation follows the general formula of:
Where Q is gas consumed in gigajoules, EC is the energy content factor, EF1 is the Scope 1 factor. Where Q is expressed in gigajoules for natural gas then EC is equal to 1.
Emission factors are sourced from the </t>
    </r>
    <r>
      <rPr>
        <i/>
        <sz val="11"/>
        <rFont val="AP Type Text"/>
        <family val="2"/>
      </rPr>
      <t>National Greenhouse and Energy Reporting (Measurement) Determination 2018.</t>
    </r>
  </si>
  <si>
    <t>Scope 1 diesel (including generation)</t>
  </si>
  <si>
    <t>Scope 1 greenhouse gas emissions generated from the combustion of diesel fuel for stationary and transport purposes. 
Emissions from the combustion of hydrocarbon fuels is determined in accordance with Method 1 as prescribed under the National Greenhouse and Energy Reporting (Measurement) Determination 2018.
Specifically, the prescribed calculation follows the general formula of:
Where Q is diesel consumed in kilolitres, EC is the energy content factor, EF1 is the Scope 1 factor. 
Emission factors are sourced from the National Greenhouse and Energy Reporting (Measurement) Determination 2018.</t>
  </si>
  <si>
    <t>Scope 1 petrol</t>
  </si>
  <si>
    <t>Scope 1 greenhouse gas emissions generated from the combustion of petrol fuel for stationary and transport purposes. 
Emissions from the combustion of hydrocarbon fuels is determined in accordance with Method 1 as prescribed under the National Greenhouse and Energy Reporting (Measurement) Determination 2018.
Specifically, the prescribed calculation follows the general formula of:
Where Q is petrol consumed in kilolitres, EC is the energy content factor, EF1 is the Scope 1 factor. 
Emission factors are sourced from the National Greenhouse and Energy Reporting (Measurement) Determination 2018.</t>
  </si>
  <si>
    <t>Scope 2 grid electricity (location-based)</t>
  </si>
  <si>
    <t>Electricity consumption data is collected from the electricity retailer or landlord through Australia Post's facilities management provider. 
Where invoice data has not been received in a timely manner for reporting, Australia Post uses an estimation method (accruals) to complete reporting. Accrued consumption is based on the corresponding month from the previous reporting period.</t>
  </si>
  <si>
    <t xml:space="preserve">Scope 2 grid electricity (market-based) </t>
  </si>
  <si>
    <t>Scope 3 energy and fuel losses</t>
  </si>
  <si>
    <t>Scope 3 subcontracted road transport</t>
  </si>
  <si>
    <t xml:space="preserve">Direct emissions of road freight sub-contractors generated from the fuel consumed by the vehicles that conduct operations on Australia Post’s behalf. 
Where the routes travelled by sub-contractors are known, emissions are calculated by the general formula: 
Where Q is estimated diesel consumed in kilolitres, EC is the energy content factor, EF1 is the scope 1 factor and EF3 is the Scope 3 factor.
Where the routes travelled by sub-contractors are not known, emissions are calculated by the general formula: 
Where Q is a proportion of contractor spend converted to litres of fuel used, EC is the energy content factor of assumed fuel type, EF1 is scope 1 factor of assumed fuel and EF3 is Scope 3 factor of assumed fuel type.
Emission factors are sourced from the Australian National Greenhouse Accounts Factors 2024 supplied by the Department of Climate Change, Energy, the Environment and Water. </t>
  </si>
  <si>
    <t>Where possible, Australia Post allocates the sub-contracted fleet into discrete units with similar operational characteristics. Kilometres are calculated using the known sub-contracted trips and route pair distances. The fuel consumption rate from Australia Post’s fleet is then applied to these kilometres to estimate total diesel and petrol litres used.
In cases where sub-contracted routes are not known, for example StarTrack agency sub-contractors, Australia Post uses an estimation method based on spend to calculate the litres of fuel used. The fuel type and fuel consumption rate then applied are based on Australia Post's own fleet.
All activity data is sourced from Australia Post reporting systems; data is not collected from individual service providers.
The reporting period used for this indicator is the 2024 calendar year.</t>
  </si>
  <si>
    <t>Scope 3 subcontracted air freight (domestic and international)</t>
  </si>
  <si>
    <r>
      <t>Direct emissions of air freight sub-contractors generated from operations carried out on Australia Post’s behalf.
For air freight operations sub-contracted to Qantas, emissions are calculated by the general formula: 
Where Q is total freight tonne kilometres (FTK), and QEF is the emission factor provided by Qantas for the reporting period.
For air freight operations sub-contracted to other providers, emissions are calculated by the general formula:
Where Q is Aviation gas (AvGas) kilolitres, EF1 is the Scope 1 emission factor and EF3 is the Scope 3 emission factor.
For Qantas freight, Qantas provides Australia Post with bespoke emission factors for domestic and international freight movements. This emission factor is expressed as freight tonne kilometre (FTK), and determined on a financial year basis.</t>
    </r>
    <r>
      <rPr>
        <strike/>
        <sz val="11"/>
        <rFont val="AP Type Text"/>
        <family val="2"/>
      </rPr>
      <t xml:space="preserve"> 
</t>
    </r>
    <r>
      <rPr>
        <sz val="11"/>
        <rFont val="AP Type Text"/>
        <family val="2"/>
      </rPr>
      <t xml:space="preserve">
For other subcontracted air, emission factors are sourced from the Australian National Greenhouse Accounts Factors 2024 supplied by the Department of Climate Change, Energy, the Environment and Water.</t>
    </r>
  </si>
  <si>
    <t>FTK is calculated by the sum of the distance (km) flown multiplied by tonnes carried for each trip. 
AvGas kilolitres is calculated by the subcontractor distance (km) flown multiplied by the fuel consumption rate (FCR). The FCR is based on the most frequently used plane on these routes. 
For Qantas and other sub-contracted air freight, the distance (km) flown for domestic flights is calculated from origin to destination airport and covers the weight of freight used on either the passenger or freighter network. For international flights the distance is calculated from the origin airport in Australia to the airport where the product is offloaded to another, unrelated, carrier or postal organisation.
For Qantas sub-contracted air freight, to assess the volume of emissions attributable to freight, the Qantas Group has undertaken a well-to-wake Life Cycle Assessment (LCA) of energy usage in flight (aviation fuel) and on the ground (catering centres, engineering facilities, airport terminals, office and ground transport vehicles). The LCA includes the embodied energy of the aircrafts flown by the airline. 
For other air freight sub-contracts, emissions allocated to Australia Post are those arising directly from the subcontractor's fuel use on the flights conducted on Australia Post’s behalf. Australia Post is allocated 100% of the emissions generated by the fuel consumed on the flights that carry our freight, regardless of whether there is other freight carried on the same trip. 
The reporting period used for this indicator is the 2024 calendar year.</t>
  </si>
  <si>
    <t>Scope 3 subcontracted rail</t>
  </si>
  <si>
    <t xml:space="preserve"> FTK is calculated by the sum of the distance (km) flown multiplied by tonnes carried for each trip.
Australia Post uses known rail trip data to calculate the  FTK total used in the calculation. The known rail trip data includes the origin and destination of the trip, which is converted to kilometres using route pair distances between the origin and destination locations.
The reporting period used for this indicator is the 2024 calendar year.</t>
  </si>
  <si>
    <t>Scope 3 subcontracted shipping</t>
  </si>
  <si>
    <t xml:space="preserve">
Direct emissions of sea freight sub-contractors generated from fuel consumed to power the boats, ferries and ships that carry freight on Australia Post’s behalf.
For ferries and ships, emissions from sub-contracted  sea freight are calculated by the general formula: 
Where Q is total freight tonne kilometres (FTK), and SEF is the shipping emission factor.
For mail contractor boats, emissions are calculated by the general formula: 
Where Q is kilometres, and EEK is estimated emissions per kilometre.
The emission factor used for shipping is sourced from UK Government Greenhouse gas reporting: conversion factors 2025 (Department for Energy Security and Net Zero). The emission factor includes the fuel for the ferry operation, fuel use associated with berthing, and electricity use at wharves.</t>
  </si>
  <si>
    <t>For ferries and ships, FTK is calculated by the sum of the distance (km) sailed multiplied by tonnes carried for each trip.
For mail contractor boats, the distance travelled (km) is multiplied by average emissions per kilometre rate of other sea freight types to estimate emissions.
Australia Post uses known shipping data to calculate the FTK total used in the calculation. The known shipping data includes the origin and destination of the trip, which is converted to kilometres using route pair distances between the origin and destination locations.
Australia Post is not currently provided with weights for the StarTrack shipping data. The average weight for Australia Post shipments for the year is used to calculate the StarTrack shipping FTK. 
The reporting period used for this indicator is the 2024 calendar year.</t>
  </si>
  <si>
    <t>Scope 3 business air travel (domestic and international)</t>
  </si>
  <si>
    <t>Emissions generated from the transportation of employees for business-related activities for flights owned and operated by third parties.
Emissions from business air travel are calculated by multiplying the total distance flown per flight trip type by the factor from the UK Government Greenhouse gas reporting: conversion factors 2025 (Department for Energy Security and Net Zero) applicable to the trip type.
The emission factor source used in 2025 is an update where the emission factor in previous years was sourced from the Climate Active calculator.</t>
  </si>
  <si>
    <t xml:space="preserve">Air travel data is provided for each flight from Australia Post’s travel provider.  
Distance flown is the flight distance from origin airport to destination airport. Air travel flight trips are grouped into flight trip types. Flight trip type is the combination of flight class (economy, premium economy, business, first) and flight haul duration (very short, short, medium, long).
Due to Australia Post’s APS Net Zero 2030 reporting obligations domestic and international travel are reported separately. This is due to only greenhouse gas emissions from domestic aircraft operations being required to be accounted for by individual countries under the UNFCCC and Kyoto Protocol accounting methodology. </t>
  </si>
  <si>
    <t xml:space="preserve">Scope 3 LPO electricity </t>
  </si>
  <si>
    <t xml:space="preserve">Emissions generated by Australia Post's licensed post office (LPO) network, for electricity usage relating to business that is the direct result of Australia Post operations. 
Emissions from LPO electricity are calculated by the general formula:
Where Q is kilowatts hours (kWh) consumed, and EF2 is the Scope 2 factor and EF3 is the Scope 3 factor.
Emission factors are sourced from the Australian National Greenhouse Accounts Factors 2024 supplied by the Department of Climate Change, Energy, the Environment and Water. </t>
  </si>
  <si>
    <t>Total LPO electricity consumption is estimated by multiplying the number of LPOs in each location state by an estimated LPO annual electricity consumption rate. Estimated LPO annual electricity consumption rate is determined by multiplying the average annual corporate post office (CPO) electricity consumption by the estimated proportion of LPO business conducted that is a direct result of Australia Post operations. 
Estimated proportion of LPO business conducted that is a direct result of Australia Post operations is 70%.
Average annual CPO electricity consumption is invoiced annual electricity consumption from a sample of 17 Australia Post CPOs that closely resembles the footprint of the post offices in the LPO network.
The activity data is an estimation based on Australia Post CPO electricity consumption and the number of LPOs; it is not sourced from the individual LPOs.</t>
  </si>
  <si>
    <t>Scope 3 landfill waste</t>
  </si>
  <si>
    <t>Scope 3 material packaging (upstream)</t>
  </si>
  <si>
    <t xml:space="preserve">
Emissions generated from the manufacture and distribution of packaging sold (which includes packaging sold to Licensed Post Offices).
For each package type, the emissions from the manufacture and distribution is calculated by multiplying the number of units sold multiplied by the upstream emission factor.
The upstream emission factor for each package type is determined based on the SimaPro LCA upstream material factors, applied to the weighted average material composition of each package type.</t>
  </si>
  <si>
    <t xml:space="preserve">The emissions from both the manufacture and distribution of packaging and its disposal is limited only to the number of units sold. The number of units sold consists of products sold through the Corporate Post Office network, Australia Post's online shop, and sold directly to Licensed Post Offices.
The emissions per unit is calculated using the SimaPro lifecycle assessment tool. The version of SimaPro used to calculate the emissions uses the methodology from IPCC 2007 GWP 100a.
The SimaPro methodology considers the following packaging types: Bags and mailers – large, Bags and mailers – medium, Bags and mailers – small, Envelope – Large, Envelope – Medium, Envelope – Small, Envelope – Small window, Parcel Box – Large, Parcel Box – Medium, Parcel Box – Small, Satchel – Large, Satchel – Medium, Satchel – Small.
</t>
  </si>
  <si>
    <t xml:space="preserve">Scope 3 material packaging (downstream) </t>
  </si>
  <si>
    <t>Gigajoule</t>
  </si>
  <si>
    <t>Total renewable energy production in gigajoules associated with on-site solar power generation from systems owned by Australia Post and excludes systems owned by landlords.</t>
  </si>
  <si>
    <t>Certificate unit</t>
  </si>
  <si>
    <t>Total number of renewable energy certificates surrendered from our LGC (Large Generation Certificate) register, which is overseen by the Clean Energy Regulator.</t>
  </si>
  <si>
    <t>Megawatt hour</t>
  </si>
  <si>
    <t>The total amount of GreenPower purchased.</t>
  </si>
  <si>
    <t>Total GreenPower purchased is based on billed consumption.</t>
  </si>
  <si>
    <t xml:space="preserve">Waste to landfill (operational) </t>
  </si>
  <si>
    <t>Tonnes</t>
  </si>
  <si>
    <t>Waste generated from operations that is sent to landfill.</t>
  </si>
  <si>
    <t>Recycled waste (operational)</t>
  </si>
  <si>
    <t>Waste generated from operations that is sent to a recycling facility for recycling and generation of energy, or to third parties for reuse.</t>
  </si>
  <si>
    <t xml:space="preserve">Water </t>
  </si>
  <si>
    <t>Kilolitres</t>
  </si>
  <si>
    <t>Water consumed within Australia Post operations.</t>
  </si>
  <si>
    <t>Water consumption data is collected from the water retailer through Australia Post's facilities management provider. 
Where invoice data has not been received in a timely manner for reporting, Australia Post uses an estimation method (accruals) to complete reporting. Accrued consumption is based on the corresponding month from the previous reporting period.</t>
  </si>
  <si>
    <t>Proportion of weight of materials used in packaging sold (which includes packaging sold to Licensed Post Offices).
The percentage of packaging materials is calculated as follows:
(Individual packaging sold x weight of material in individual packaging) / total weight of all packaging</t>
  </si>
  <si>
    <t>Glossary</t>
  </si>
  <si>
    <t>Term</t>
  </si>
  <si>
    <t xml:space="preserve">Definition </t>
  </si>
  <si>
    <t xml:space="preserve">Carbon dioxide  </t>
  </si>
  <si>
    <t>Instances where a customer has contacted Australia Post Group to express dissatisfaction with a product or service, perceived failures, or when the customer has experienced an unacceptable interaction with our team members.</t>
  </si>
  <si>
    <t>An event that meets the definition of a disease as set out under the Safe Work Australia Type of Occurrence Classification System.</t>
  </si>
  <si>
    <t>Electric Delivery Vehicles (EDVs)</t>
  </si>
  <si>
    <t>Include electric-engine vehicles such as bicycles, motorbikes, 3 wheelers and trucks. These vehicles create no exhaust/tailpipe emissions.</t>
  </si>
  <si>
    <t>Exposure hours</t>
  </si>
  <si>
    <t xml:space="preserve">Team member worked hours, excluding leave and contractor hours. </t>
  </si>
  <si>
    <t>Fatality</t>
  </si>
  <si>
    <t>Injury</t>
  </si>
  <si>
    <t xml:space="preserve">An event that meets the definition of an injury as set out under the Safe Work Australia Type of Occurrence Classification System. </t>
  </si>
  <si>
    <t>Parcel locker bank</t>
  </si>
  <si>
    <t>A collection of parcel locker compartments with a unique internal work centre code.</t>
  </si>
  <si>
    <t>Parental leave</t>
  </si>
  <si>
    <t>‘Parental leave’ is used to describe any leave (paid or unpaid) taken by an employee in connection with the birth or placement of a child. Parental leave consists of a group of 20+ leave types including Maternity, Adoption, Supporting Partner and Primary Carer.</t>
  </si>
  <si>
    <t>Permanent team members</t>
  </si>
  <si>
    <t xml:space="preserve">Team members that are employed on a permanent basis. </t>
  </si>
  <si>
    <t>Scope 1 emissions</t>
  </si>
  <si>
    <t>Scope 2 emissions</t>
  </si>
  <si>
    <t>Scope 3 emissions</t>
  </si>
  <si>
    <t>Senior managers</t>
  </si>
  <si>
    <t>Team member</t>
  </si>
  <si>
    <t>Total Recordable Injury</t>
  </si>
  <si>
    <t>Total team members and extended workforce.</t>
  </si>
  <si>
    <t>Table 1</t>
  </si>
  <si>
    <t>For reporting purposes Australia Post has included emission sources from the following categories as defined in the GHG Protocol:</t>
  </si>
  <si>
    <t>GHG Protocol category</t>
  </si>
  <si>
    <t>Description</t>
  </si>
  <si>
    <t>One</t>
  </si>
  <si>
    <t>Purchased goods and services – data centres and material packaging</t>
  </si>
  <si>
    <t>Three</t>
  </si>
  <si>
    <t>Fuel and energy-related activities (not captured in Scope 1 or Scope 2)</t>
  </si>
  <si>
    <t>Four</t>
  </si>
  <si>
    <t>Upstream transportation and distribution</t>
  </si>
  <si>
    <t>Five</t>
  </si>
  <si>
    <t>Waste generated in operations</t>
  </si>
  <si>
    <t>Six</t>
  </si>
  <si>
    <t>Business travel</t>
  </si>
  <si>
    <t xml:space="preserve">Ten </t>
  </si>
  <si>
    <t>Processing of sold products - packaging disposal</t>
  </si>
  <si>
    <t>Eleven</t>
  </si>
  <si>
    <t>Use of sold products - packaging disposal</t>
  </si>
  <si>
    <t>Twelve</t>
  </si>
  <si>
    <t>End of life treatment of sold products - packaging disposal</t>
  </si>
  <si>
    <t>Fourteen</t>
  </si>
  <si>
    <t>Franchises (Licensed Post Offices)</t>
  </si>
  <si>
    <t>Materiality</t>
  </si>
  <si>
    <t>Materiality topics</t>
  </si>
  <si>
    <t>Topic</t>
  </si>
  <si>
    <t>Annual Report location</t>
  </si>
  <si>
    <t>Health, safety and wellbeing</t>
  </si>
  <si>
    <t>Diversity, inclusion and accessibility</t>
  </si>
  <si>
    <t>Human rights and labour practices</t>
  </si>
  <si>
    <t xml:space="preserve">Customer privacy and data security </t>
  </si>
  <si>
    <t>Data management, cybersecurity and system availability</t>
  </si>
  <si>
    <t>Community engagement and relations</t>
  </si>
  <si>
    <t>Decarbonisation</t>
  </si>
  <si>
    <t>Circularity</t>
  </si>
  <si>
    <t>Pages 70 - 73</t>
  </si>
  <si>
    <t>GRI Content Index</t>
  </si>
  <si>
    <t>Statement of use</t>
  </si>
  <si>
    <t>GRI Standard</t>
  </si>
  <si>
    <t>Material topic</t>
  </si>
  <si>
    <t>Disclosure</t>
  </si>
  <si>
    <t>Location</t>
  </si>
  <si>
    <t>GRI 2: General Disclosures 2021</t>
  </si>
  <si>
    <t>2-1 Organisation details</t>
  </si>
  <si>
    <t>Legal name: Australian Postal Corporation</t>
  </si>
  <si>
    <t>Legal form: Government Business Enterprise</t>
  </si>
  <si>
    <t>Headquarters: 480 Swan St Richmond 3121, VIC, AUS</t>
  </si>
  <si>
    <t>2-2 Entities included in the organisation's sustainability reporting</t>
  </si>
  <si>
    <t>2-3 Reporting period, frequency and contact point</t>
  </si>
  <si>
    <t>auspost.com.au/contactus</t>
  </si>
  <si>
    <t>2-4 Restatements of information</t>
  </si>
  <si>
    <t>Basis of Preparation tab of Sustainability Databook</t>
  </si>
  <si>
    <t xml:space="preserve">2- 5 External Assurance </t>
  </si>
  <si>
    <t>Independent Limited Assurance Statement</t>
  </si>
  <si>
    <t>2-6 Activities, value chain and other business relationships</t>
  </si>
  <si>
    <t>How we create value</t>
  </si>
  <si>
    <t>6-7</t>
  </si>
  <si>
    <t>2-7 Employees</t>
  </si>
  <si>
    <t>Diversity and inclusion</t>
  </si>
  <si>
    <t>People tab of Sustainability Databook</t>
  </si>
  <si>
    <t>2-8 Workers who are not employees</t>
  </si>
  <si>
    <t>2-9 Governance structure and composition</t>
  </si>
  <si>
    <t>Governance</t>
  </si>
  <si>
    <t>Statutory reporting requirements index</t>
  </si>
  <si>
    <t>Sustainability governance</t>
  </si>
  <si>
    <t>2-10 Nomination and selection of the highest governance body</t>
  </si>
  <si>
    <t>Corporate Governance Statement</t>
  </si>
  <si>
    <t>2-11 Chair of the highest governance body</t>
  </si>
  <si>
    <t>2-12 Role of the highest governance body in overseeing the management of impacts</t>
  </si>
  <si>
    <t>Managing our key risks</t>
  </si>
  <si>
    <t>2-13 Delegation of responsibility for managing impacts</t>
  </si>
  <si>
    <t>2-14 Role of the highest governance body in sustainability reporting</t>
  </si>
  <si>
    <t>2-15 Conflicts of interest</t>
  </si>
  <si>
    <t>Remuneration governance</t>
  </si>
  <si>
    <t>2-16 Communication of critical concerns</t>
  </si>
  <si>
    <t>2-17 Collective knowledge of the highest governance body</t>
  </si>
  <si>
    <t>2-18 Evaluation of the performance of the highest governance body</t>
  </si>
  <si>
    <t>Remuneration report</t>
  </si>
  <si>
    <t>2-19 Remuneration policies</t>
  </si>
  <si>
    <t>2-20 Process to determine remuneration</t>
  </si>
  <si>
    <t>2-22 Statement on sustainable development strategy</t>
  </si>
  <si>
    <t>2025 Sustainability Roadmap</t>
  </si>
  <si>
    <t>2-23 Policy commitments</t>
  </si>
  <si>
    <t>Materiality assessment</t>
  </si>
  <si>
    <t>2-24 Embedding policy commitments</t>
  </si>
  <si>
    <t>2-25 Processes to remediate negative impacts</t>
  </si>
  <si>
    <t>20-21</t>
  </si>
  <si>
    <t>2-26 Mechanisms for seeking advice and raising concerns</t>
  </si>
  <si>
    <t>2-27 Compliance with laws and regulations</t>
  </si>
  <si>
    <t>Statutory reporting requirements</t>
  </si>
  <si>
    <t>2-28 Membership associations</t>
  </si>
  <si>
    <t>Corporate directory</t>
  </si>
  <si>
    <t>2-29 Approach to stakeholder engagement</t>
  </si>
  <si>
    <t>Stakeholder engagement</t>
  </si>
  <si>
    <t>2-30 Collective bargaining agreements</t>
  </si>
  <si>
    <t>GRI 3: Material Topics 2021</t>
  </si>
  <si>
    <t>3-1 Process to determine material topics</t>
  </si>
  <si>
    <t>3-2 List of material topics</t>
  </si>
  <si>
    <t>3-3 Management of material topics</t>
  </si>
  <si>
    <t>GRI 201: Economic Performance 2016</t>
  </si>
  <si>
    <t>Creating a sustainable future</t>
  </si>
  <si>
    <t>74-77</t>
  </si>
  <si>
    <t>201-1 Direct economic value generated and distributed</t>
  </si>
  <si>
    <t>201-2 Financial implications and other risks and opportunities due to climate change</t>
  </si>
  <si>
    <t>201-3 Defined benefit plan obligations and other retirement plans</t>
  </si>
  <si>
    <t>201-4 Financial assistance received from government</t>
  </si>
  <si>
    <t>GRI 207: Tax 2019</t>
  </si>
  <si>
    <t>207-1 Approach to tax</t>
  </si>
  <si>
    <t>207-2 Tax governance, control, and risk management</t>
  </si>
  <si>
    <t>207-3 Stakeholder engagement and management of concerns related to tax</t>
  </si>
  <si>
    <t>207-4 Country-by-country reporting</t>
  </si>
  <si>
    <t>GRI 301: Materials 2016</t>
  </si>
  <si>
    <t>301-1 Materials used by weight or volume</t>
  </si>
  <si>
    <t>Environment tab of Sustainability Databook</t>
  </si>
  <si>
    <t>301-2 Recycled input materials used</t>
  </si>
  <si>
    <t>GRI 302: Energy 2016</t>
  </si>
  <si>
    <t>302-1 Energy consumption within the organization</t>
  </si>
  <si>
    <t>302-2 Energy consumption outside of the organization</t>
  </si>
  <si>
    <t>302-4 Reduction of energy consumption</t>
  </si>
  <si>
    <t>302-5 Reductions in energy requirements of products and services</t>
  </si>
  <si>
    <t>GRI 305: Emissions 2016</t>
  </si>
  <si>
    <t>305-1 Direct (Scope 1) GHG emissions</t>
  </si>
  <si>
    <t>305-2 Energy indirect (Scope 2) GHG emissions</t>
  </si>
  <si>
    <t>305-3 Other indirect (Scope 3) GHG emissions</t>
  </si>
  <si>
    <t>305-5 Reduction of GHG emissions</t>
  </si>
  <si>
    <t>GRI 306: Waste 2020</t>
  </si>
  <si>
    <t>306-1 Waste generation and significant waste-related impacts</t>
  </si>
  <si>
    <t>306-2 Management of significant waste-related impacts</t>
  </si>
  <si>
    <t>306-3 Waste generated</t>
  </si>
  <si>
    <t>306-4 Waste diverted from disposal</t>
  </si>
  <si>
    <t>306-5 Waste directed to disposal</t>
  </si>
  <si>
    <t>GRI 401: Employment 2016</t>
  </si>
  <si>
    <t>Safety and wellbeing</t>
  </si>
  <si>
    <t>401-1 New employee hires and employee turnover</t>
  </si>
  <si>
    <t>401-3 Parental leave</t>
  </si>
  <si>
    <t>GRI 403: Occupational Health and Safety 2018</t>
  </si>
  <si>
    <t>403-1 Occupational health and safety management system</t>
  </si>
  <si>
    <t>403-2 Hazard identification, risk assessment, and incident investigation</t>
  </si>
  <si>
    <t>26-27</t>
  </si>
  <si>
    <t>403-3 Occupational health services</t>
  </si>
  <si>
    <t>403-4 Worker participation, consultation, and communication on occupational health and safety</t>
  </si>
  <si>
    <t>403-5 Worker training on occupational health and safety</t>
  </si>
  <si>
    <t>403-6 Promotion of worker health</t>
  </si>
  <si>
    <t>403-7 Prevention and mitigation of occupational health and safety impacts directly linked by business relationships</t>
  </si>
  <si>
    <t>403-9 Work-related injuries</t>
  </si>
  <si>
    <t>403-10 Work-related ill health</t>
  </si>
  <si>
    <t>GRI 405: Diversity and Equal Opportunity 2016</t>
  </si>
  <si>
    <t>405-1 Diversity of governance bodies and employees</t>
  </si>
  <si>
    <t>33-35</t>
  </si>
  <si>
    <t>GRI 406: Non-discrimination 2016</t>
  </si>
  <si>
    <t>406-1 Incidents of discrimination and corrective actions taken</t>
  </si>
  <si>
    <t>GRI 407: Freedom of Association and Collective Bargaining 2016</t>
  </si>
  <si>
    <t>407-1 Operations and suppliers in which the right to freedom of association and collective bargaining may be at risk</t>
  </si>
  <si>
    <t>GRI 408: Child Labor 2016</t>
  </si>
  <si>
    <t>408-1 Operations and suppliers at significant risk for incidents of child labor</t>
  </si>
  <si>
    <t>GRI 409: Forced or Compulsory Labor 2016</t>
  </si>
  <si>
    <t>409-1 Operations and suppliers at significant risk for incidents of forced or compulsory labor</t>
  </si>
  <si>
    <t>GRI 410: Security Practices 2016</t>
  </si>
  <si>
    <t>410-1 Security personnel trained in human rights policies or procedures</t>
  </si>
  <si>
    <t>GRI 411: Rights of Indigenous Peoples 2016</t>
  </si>
  <si>
    <t>2023-2026 (Stretch) Reconciliation Action Plan | Amplifying Indigenous Voices</t>
  </si>
  <si>
    <t>38-53</t>
  </si>
  <si>
    <t>411-1 Incidents of violations involving rights of Indigenous peoples</t>
  </si>
  <si>
    <t>GRI 413: Local Communities 2016</t>
  </si>
  <si>
    <t>413-1 Operations with local community engagement, impact assessments, and development programs</t>
  </si>
  <si>
    <t>Community tab of Sustainability Databook</t>
  </si>
  <si>
    <t>413-2 Operations with significant actual and potential negative impacts on local communities</t>
  </si>
  <si>
    <t>GRI 414: Supplier Social Assessment 2016</t>
  </si>
  <si>
    <t>414-1 New suppliers that were screened using social criteria</t>
  </si>
  <si>
    <t>414-2 Negative social impacts in the supply chain and actions taken</t>
  </si>
  <si>
    <t>GRI 417: Marketing and Labeling 2016</t>
  </si>
  <si>
    <t>Our network and reach</t>
  </si>
  <si>
    <t>GRI 418: Customer Privacy 2016</t>
  </si>
  <si>
    <t>Customer privacy and data security</t>
  </si>
  <si>
    <t>Keeping our customers' data safe</t>
  </si>
  <si>
    <t>418-1 Substantiated complaints concerning breaches of customer privacy and losses of customer data</t>
  </si>
  <si>
    <t>Customer tab of Sustainability Databook</t>
  </si>
  <si>
    <t>Our direct impact across the SDGs</t>
  </si>
  <si>
    <t>SDG</t>
  </si>
  <si>
    <t>How this aligns to our business</t>
  </si>
  <si>
    <t>SDG Target</t>
  </si>
  <si>
    <t>Our impact</t>
  </si>
  <si>
    <t xml:space="preserve">By 2030, reduce by one third premature mortality from non-communicable diseases through prevention and treatment and promote mental health and well-being. 
</t>
  </si>
  <si>
    <t xml:space="preserve">By 2020, halve the number of global deaths and injuries from road traffic accidents.
</t>
  </si>
  <si>
    <t xml:space="preserve">Ensure women’s full and effective participation and equal opportunities for leadership at all levels of decision-making in political, economic and public life.
</t>
  </si>
  <si>
    <t>Page 33</t>
  </si>
  <si>
    <t xml:space="preserve">8.1
</t>
  </si>
  <si>
    <t xml:space="preserve">Take immediate and effective measures to eradicate forced labour, end modern slavery and human trafficking and secure the prohibition and elimination of the worst forms of child labour, including recruitment and use of child soldiers, and by 2025 end child labour in all its forms.
</t>
  </si>
  <si>
    <t>Page 30</t>
  </si>
  <si>
    <t xml:space="preserve">Develop quality, reliable, sustainable and resilient infrastructure, including regional and transborder infrastructure, to support economic development and human well-being, with a focus on affordable and equitable access for all.
</t>
  </si>
  <si>
    <t>By 2030, empower and promote the social, economic and political inclusion of all, irrespective of age, sex, disability, race, ethnicity, origin, religion or economic or other status.</t>
  </si>
  <si>
    <t>Page 32</t>
  </si>
  <si>
    <t>By 2030, substantially reduce waste generation through prevention, reduction, recycling and reuse.</t>
  </si>
  <si>
    <t>Encourage companies, especially large and transnational companies, to adopt sustainable practices and to integrate sustainability information into their reporting cycle.</t>
  </si>
  <si>
    <t>Page 2</t>
  </si>
  <si>
    <t xml:space="preserve">We are committed to doing our part to take climate action. Our commitment to reducing our emissions spreads across our value-chain. </t>
  </si>
  <si>
    <t>Strengthen resilience and adaptive capacity to climate-related hazards and natural disasters in all countries.</t>
  </si>
  <si>
    <t>Integrate climate change measures into national policies, strategies and planning.</t>
  </si>
  <si>
    <t>As a government business enterprise, we are committed to ensuring strong governance across our operations.</t>
  </si>
  <si>
    <t>Substantially reduce corruption and bribery in all their forms.</t>
  </si>
  <si>
    <t>Develop effective, accountable and transparent institutions at all levels.</t>
  </si>
  <si>
    <t>Australia Post has a suite of governance documents that collectively address our commitments for responsible business conduct. This includes our Corporate Governance Statement, Our Ethics (the guide to how we do things at Australia Post), our Group Corporate Responsibility Policy, and Modern Slavery Standard outline how we instil a culture of acting lawfully, ethically and responsibly.  Our Ethics applies to Australia Post and its Directors, employees, Licensees, contractors and other third parties performing services for or on behalf of Australia Post. It forms part of Australia Post's onboarding, with the requirement that they attest that they understand and will abide by it.</t>
  </si>
  <si>
    <t>We are committed to leveraging our brand and reach to collaborate with other organisations to positively impact society.</t>
  </si>
  <si>
    <t>Australia Post continues to engage in multi-stakeholder forums such as the Australian Local Network of the United Nations (UN) Global Compact.</t>
  </si>
  <si>
    <t xml:space="preserve">Encourage and promote effective public, public-private and civil society partnerships, building on the experience and resourcing strategies of partnerships.
</t>
  </si>
  <si>
    <t>Data centre electricity</t>
  </si>
  <si>
    <t>Scope 3 data centre electricity</t>
  </si>
  <si>
    <t>Scope 2 (tonnes CO2-e)</t>
  </si>
  <si>
    <t>Scope 3 (tonnes CO2-e)</t>
  </si>
  <si>
    <t>Total (tonnes CO2-e)</t>
  </si>
  <si>
    <t>Materials in Australia Post and StarTrack branded packaging</t>
  </si>
  <si>
    <t>Packaging products placed on market</t>
  </si>
  <si>
    <t>Other mailers include all other packaging for parcel delivery such as tough bags, padded bags and rigid mailers.
Parcel boxes also include tubes and wine boxes.</t>
  </si>
  <si>
    <t>Packaging sold is based on sales from Corporate Post Offices and online store and sales from warehouse to Licensed Post Offices between the 1st of Jan 2024 and 31 Dec 2024.
Other mailers include all other packaging for parcel delivery such as tough bags, padded bags and rigid mailers.
Parcel boxes also include tubes and wine boxes.
The weight of individual packaging materials is provided by the respective suppliers of packaging.
Packaging includes the following categories:
- Australia Post branded packaging
- StarTrack branded packaging
- Unbranded packaging
- Gift and theme branded packaging</t>
  </si>
  <si>
    <t>Total energy consumed in gigajoules by Australia Post leased and owned properties and vehicles, calculated as prescribed under the National Greenhouse and Energy Reporting (Measurement) Determination 2018 across Australia Post's Scope 1 and Scope 2 emission sources. Does not include solar energy consumed.</t>
  </si>
  <si>
    <t>For volume of primary packaging, the total units of packaging sold (which includes packaging sold to Licensed Post Offices) out of the total units of all primary packaging sold.
For weight, the total weight of a primary packaging sold out of the total weight of all primary packaging sold.</t>
  </si>
  <si>
    <t>Materials in primary packaging</t>
  </si>
  <si>
    <t>For recycled content of each material type, the total weight of the recycled content within a primary packaging product sold (which includes packaging sold to Licensed Post Offices) out of the total weight of the primary packaging product placed on market. 
For total composition, the total weight of the material type within a primary packaging product sold out of the total weight of the primary packaging product sold.</t>
  </si>
  <si>
    <t>Recycled content percentage of primary packaging is provided by the respective packaging suppliers.</t>
  </si>
  <si>
    <t>Primary packaging products</t>
  </si>
  <si>
    <t xml:space="preserve">Primary packaging products include all Australia Post and StarTrack branded parcel boxes, satchels, envelopes and other mailers. </t>
  </si>
  <si>
    <r>
      <t>Waste</t>
    </r>
    <r>
      <rPr>
        <vertAlign val="superscript"/>
        <sz val="11"/>
        <color rgb="FF000000"/>
        <rFont val="AP Type Text"/>
        <family val="2"/>
      </rPr>
      <t>1</t>
    </r>
  </si>
  <si>
    <r>
      <t>Material packaging</t>
    </r>
    <r>
      <rPr>
        <vertAlign val="superscript"/>
        <sz val="11"/>
        <color rgb="FF000000"/>
        <rFont val="AP Type Text"/>
        <family val="2"/>
      </rPr>
      <t>2</t>
    </r>
  </si>
  <si>
    <r>
      <t>Material packaging disposal</t>
    </r>
    <r>
      <rPr>
        <vertAlign val="superscript"/>
        <sz val="11"/>
        <color rgb="FF000000"/>
        <rFont val="AP Type Text"/>
        <family val="2"/>
      </rPr>
      <t>2</t>
    </r>
  </si>
  <si>
    <r>
      <t>Renewable energy production (GJ)</t>
    </r>
    <r>
      <rPr>
        <vertAlign val="superscript"/>
        <sz val="11"/>
        <color rgb="FF000000"/>
        <rFont val="AP Type Text"/>
        <family val="2"/>
      </rPr>
      <t>3</t>
    </r>
  </si>
  <si>
    <r>
      <rPr>
        <vertAlign val="superscript"/>
        <sz val="11"/>
        <rFont val="AP Type Text"/>
        <family val="2"/>
      </rPr>
      <t>2</t>
    </r>
    <r>
      <rPr>
        <sz val="11"/>
        <rFont val="AP Type Text"/>
        <family val="2"/>
      </rPr>
      <t>Following an internal review of our material packaging data and the associated Scope 3 emissions calculation methodology, the approach used to calculate Scope 3 emissions related to material packaging has been updated. As a result, Scope 3 emissions associated with material packaging have been restated from 2019 to 2024.</t>
    </r>
  </si>
  <si>
    <r>
      <rPr>
        <vertAlign val="superscript"/>
        <sz val="11"/>
        <rFont val="AP Type Text"/>
        <family val="2"/>
      </rPr>
      <t>3</t>
    </r>
    <r>
      <rPr>
        <sz val="11"/>
        <rFont val="AP Type Text"/>
        <family val="2"/>
      </rPr>
      <t>Renewable energy production includes only the on-site solar power generation from systems owned by Australia Post and excludes systems owned by landlords.</t>
    </r>
  </si>
  <si>
    <t>Proportion of volume sold</t>
  </si>
  <si>
    <t>Proportion by weight</t>
  </si>
  <si>
    <t>Proportion of volume and weight in Australia Post and StarTrack branded packaging</t>
  </si>
  <si>
    <r>
      <rPr>
        <vertAlign val="superscript"/>
        <sz val="11"/>
        <color rgb="FF000000"/>
        <rFont val="AP Type Text"/>
        <family val="2"/>
      </rPr>
      <t>1</t>
    </r>
    <r>
      <rPr>
        <sz val="11"/>
        <color rgb="FF000000"/>
        <rFont val="AP Type Text"/>
        <family val="2"/>
      </rPr>
      <t>Scope 3 waste emissions from 2019 to 2024 have been restated following a recalculation in 2025 using actual waste data for months that previously relied on estimates. Scope 3 waste emissions for 2025 will be updated in the next reporting period once actual data for May 2025 and June 2025 becomes available. Refer to the Basis of Preparation tab for further information.</t>
    </r>
  </si>
  <si>
    <t>Energy consumed</t>
  </si>
  <si>
    <t>Renewable energy production</t>
  </si>
  <si>
    <t>GreenPower purchased</t>
  </si>
  <si>
    <t>Scope 2 greenhouse gas emissions generated from the consumption of electricity from the grid.
Emissions from the consumption of electricity determined in accordance with the Emissions Reporting Framework supplied by the Department of Finance.</t>
  </si>
  <si>
    <t>Standard</t>
  </si>
  <si>
    <t>The above information is for Australian Postal Corporation and its controlled entities ('the Group'), consistent with the Group's financial statements.</t>
  </si>
  <si>
    <t>Performance for 2025</t>
  </si>
  <si>
    <t>The tonnes of waste sent to landfill is sourced from waste service providers through Australia Post's facilities management provider. 
This indicator reports the emissions from waste generated from operations at Australia Post Corporate Post Offices, processing, delivery, and corporate facilities that is being sent to landfill and where we have data from waste service providers and there is a collection agreement between Australia Post and a waste service provider.
Due to the availability of data, the data for May and June 2025 is based on the corresponding months from the previous financial year.</t>
  </si>
  <si>
    <t>Tonnes of waste to landfill is sourced from the waste service provider through Australia Post's facilities management provider. 
This indicator reports generated waste to landfill from operations at Australia Post Corporate Post Offices, processing, delivery, and corporate facilities, where we have data from suppliers and there is a collection agreement between Australia Post and a waste service provider.
Waste to landfill is determined as the actual weight of the waste collected, or is estimated based on the volume of the bin container and density of the waste collected.
Due to the availability of data, the data for May and June 2025 is based on the corresponding months from the previous financial year.</t>
  </si>
  <si>
    <t>Tonnes of recycled waste is sourced from the waste service provider through Australia Post's facilities management provider. 
This indicator reports recycled waste generated from operations at Australia Post Corporate Post Offices, processing, delivery, and corporate facilities, where we have data from suppliers and there is a collection agreement between Australia Post and a waste service provider.
Recycled waste is determined as the actual weight of the waste collected, or is estimated based on the volume of the bin container and density of the waste collected.
Due to the availability of data, the data for May and June 2025 is based on the corresponding months from the previous financial year.</t>
  </si>
  <si>
    <t>Australia Post and StarTrack branded packaging</t>
  </si>
  <si>
    <t>Engagement and Culture Scores</t>
  </si>
  <si>
    <t>Engagement Score</t>
  </si>
  <si>
    <t>Deliver our enterprise Post 30 vision of culture</t>
  </si>
  <si>
    <t>Enable our leaders to deliver targeted culture intervention</t>
  </si>
  <si>
    <r>
      <t>Renewable Energy Certificates surrendered</t>
    </r>
    <r>
      <rPr>
        <vertAlign val="superscript"/>
        <sz val="11"/>
        <color rgb="FF000000"/>
        <rFont val="AP Type Text"/>
        <family val="2"/>
      </rPr>
      <t>5</t>
    </r>
  </si>
  <si>
    <r>
      <t>Refrigerants</t>
    </r>
    <r>
      <rPr>
        <vertAlign val="superscript"/>
        <sz val="11"/>
        <color rgb="FF000000"/>
        <rFont val="AP Type Text"/>
        <family val="2"/>
      </rPr>
      <t>6</t>
    </r>
  </si>
  <si>
    <r>
      <rPr>
        <vertAlign val="superscript"/>
        <sz val="11"/>
        <color rgb="FF000000"/>
        <rFont val="AP Type Text"/>
        <family val="2"/>
      </rPr>
      <t>6</t>
    </r>
    <r>
      <rPr>
        <sz val="11"/>
        <color rgb="FF000000"/>
        <rFont val="AP Type Text"/>
        <family val="2"/>
      </rPr>
      <t>Indicates optional emission source reporting under the APS Emissions Reporting Framework.</t>
    </r>
  </si>
  <si>
    <r>
      <t>Domestic commercial flights</t>
    </r>
    <r>
      <rPr>
        <vertAlign val="superscript"/>
        <sz val="11"/>
        <color rgb="FF000000"/>
        <rFont val="AP Type Text"/>
        <family val="2"/>
      </rPr>
      <t>7</t>
    </r>
  </si>
  <si>
    <r>
      <t>7</t>
    </r>
    <r>
      <rPr>
        <sz val="11"/>
        <color rgb="FF000000"/>
        <rFont val="AP Type Text"/>
        <family val="2"/>
      </rPr>
      <t>Scope 3 emissions from domestic commercial flights reported under the APS Emissions Reporting Framework differ from Australia Post's Environmental Reporting due to the emission factors applied. The emission factor used for Australia Post's Environmental Reporting is sourced from the UK Government Greenhouse gas reporting: conversion factors 2025 (Department for Energy Security and Net Zero).</t>
    </r>
  </si>
  <si>
    <r>
      <t>Australia Post has achieved the 2025 target with a re</t>
    </r>
    <r>
      <rPr>
        <sz val="11"/>
        <rFont val="AP Type Text"/>
        <family val="2"/>
      </rPr>
      <t>duction of 20%</t>
    </r>
    <r>
      <rPr>
        <sz val="11"/>
        <color theme="1"/>
        <rFont val="AP Type Text"/>
        <family val="2"/>
      </rPr>
      <t xml:space="preserve"> percentage.</t>
    </r>
  </si>
  <si>
    <t>Renewable energy sourced</t>
  </si>
  <si>
    <r>
      <t>Renewable energy sourced (MWh)</t>
    </r>
    <r>
      <rPr>
        <vertAlign val="superscript"/>
        <sz val="11"/>
        <color rgb="FF000000"/>
        <rFont val="AP Type Text"/>
        <family val="2"/>
      </rPr>
      <t>4</t>
    </r>
  </si>
  <si>
    <t>The total amount of renewable electricity sourced from the grid.</t>
  </si>
  <si>
    <t>Renewable electricity sourced from the grid through the direct purchase of renewable electricity and the voluntary surrender of Renewable Energy Certificates (RECs).</t>
  </si>
  <si>
    <t>Includes permanent, fixed-term and casual team members that have worked at Australia Post and StarTrack for at least three months at the time of the survey opening.
The 2025 Our AP Way Say was held between 21 July and 1 August 2025.
This question is one of three questions assessing Australia Post and StarTrack culture.</t>
  </si>
  <si>
    <t xml:space="preserve">Includes permanent, fixed-term and casual team members that have worked at Australia Post and StarTrack for at least three months at the time of the survey opening.
The 2025 Our AP Way Say was held between 21 July and 1 August 2025.
This question is one of three questions assessing Australia Post and StarTrack culture and was introduced during 2025 Our AP Way Say. </t>
  </si>
  <si>
    <t>Includes permanent, fixed-term and casual team members that have worked at Australia Post and StarTrack for at least three months at the time of the survey opening.
The 2025 Our AP Way Say was held between 21 July and 1 August 2025.
This question is one of three questions assessing Australia Post and StarTrack culture and was introduced during 2024 Our AP Way Say.</t>
  </si>
  <si>
    <t>The Engagement Score is an average of the percentage of favourable responses on three engagement statements, specifically:
1. I would recommend Australia Post as a great place to work;
2. My work gives me a feeling of personal accomplishment;
3. Australia Post motivates me to contribute more than is normally required to complete my work.</t>
  </si>
  <si>
    <t>Includes permanent, fixed-term and casual team members that have worked at Australia Post and StarTrack for at least three months at the time of the survey opening.
The 2025 Our AP Way Say was held between 21 July 2025 and 1 August 2025.
The survey is aligned to Qualtrics benchmark.</t>
  </si>
  <si>
    <r>
      <t xml:space="preserve">The percentage of favourable responses attributed to the statement.
For the "Deliver our enterprise Post 30 vision of culture" metric, the statement was:
</t>
    </r>
    <r>
      <rPr>
        <i/>
        <sz val="11"/>
        <color rgb="FF000000"/>
        <rFont val="AP Type Text"/>
        <family val="2"/>
      </rPr>
      <t>Australia Post is making changes necessary to compete effectively.</t>
    </r>
  </si>
  <si>
    <r>
      <t xml:space="preserve">The percentage of favourable responses attributed to the statement.
For the "Enable our leaders to deliver targeted culture intervention" metric, the statement was:
</t>
    </r>
    <r>
      <rPr>
        <i/>
        <sz val="11"/>
        <color rgb="FF000000"/>
        <rFont val="AP Type Text"/>
        <family val="2"/>
      </rPr>
      <t>Australia Post motivates me to contribute more than is normally required to complete my work.</t>
    </r>
  </si>
  <si>
    <t>The emissions reported for this indicator are calculated from electricity usage allocated to Australia Post by our data centre supplier. The electricity usage is apportioned by the data centre operator based on the proportion of Australia Post's usage. In FY25, due to an issue with the data, the months of September and June were estimated using an average of the other 10 months of FY25 that had data.</t>
  </si>
  <si>
    <t>&gt;50</t>
  </si>
  <si>
    <r>
      <t>Total community investment</t>
    </r>
    <r>
      <rPr>
        <b/>
        <vertAlign val="superscript"/>
        <sz val="11"/>
        <color theme="1"/>
        <rFont val="AP Type Text"/>
        <family val="2"/>
      </rPr>
      <t>1</t>
    </r>
  </si>
  <si>
    <r>
      <t>Employee workplace giving</t>
    </r>
    <r>
      <rPr>
        <vertAlign val="superscript"/>
        <sz val="11"/>
        <color theme="1"/>
        <rFont val="AP Type Text"/>
        <family val="2"/>
      </rPr>
      <t>2</t>
    </r>
  </si>
  <si>
    <r>
      <t>Australia Post matched workplace giving</t>
    </r>
    <r>
      <rPr>
        <vertAlign val="superscript"/>
        <sz val="11"/>
        <color theme="1"/>
        <rFont val="AP Type Text"/>
        <family val="2"/>
      </rPr>
      <t>2, 3</t>
    </r>
  </si>
  <si>
    <r>
      <t>Community grants investment</t>
    </r>
    <r>
      <rPr>
        <vertAlign val="superscript"/>
        <sz val="11"/>
        <color theme="1"/>
        <rFont val="AP Type Text"/>
        <family val="2"/>
      </rPr>
      <t>3</t>
    </r>
  </si>
  <si>
    <r>
      <t>People of Post grants investment</t>
    </r>
    <r>
      <rPr>
        <vertAlign val="superscript"/>
        <sz val="11"/>
        <color theme="1"/>
        <rFont val="AP Type Text"/>
        <family val="2"/>
      </rPr>
      <t>3</t>
    </r>
  </si>
  <si>
    <r>
      <rPr>
        <vertAlign val="superscript"/>
        <sz val="11"/>
        <rFont val="AP Type Text"/>
        <family val="2"/>
      </rPr>
      <t>2</t>
    </r>
    <r>
      <rPr>
        <sz val="11"/>
        <rFont val="AP Type Text"/>
        <family val="2"/>
      </rPr>
      <t>In October 2024, Australia Post supported the annual Big Blue Table campaign, distributing host kits as part of its in-kind support. Employees were encouraged to host events, collectively raising $18,621.40 for Beyond Blue, of which $9,310.70 was matched by Australia Post through our Workplace Giving Program.</t>
    </r>
  </si>
  <si>
    <r>
      <rPr>
        <vertAlign val="superscript"/>
        <sz val="11"/>
        <color theme="1"/>
        <rFont val="AP Type Text"/>
        <family val="2"/>
      </rPr>
      <t>3</t>
    </r>
    <r>
      <rPr>
        <sz val="11"/>
        <color theme="1"/>
        <rFont val="AP Type Text"/>
        <family val="2"/>
      </rPr>
      <t>Subset of cash contribution</t>
    </r>
  </si>
  <si>
    <r>
      <rPr>
        <vertAlign val="superscript"/>
        <sz val="11"/>
        <rFont val="AP Type Text"/>
        <family val="2"/>
      </rPr>
      <t>1</t>
    </r>
    <r>
      <rPr>
        <sz val="11"/>
        <rFont val="AP Type Text"/>
        <family val="2"/>
      </rPr>
      <t>Value of total community investment may vary slightly to the sum of in-kind, cash, and management costs contributions due to rounding.</t>
    </r>
  </si>
  <si>
    <t>Australia Post reviews its performance against this target as disclosed on Page 90 of the Annual Report.</t>
  </si>
  <si>
    <t>The below tables detail Australia Post's responses to the Commonwealth Climate Disclosures (CCD) requirements for climate-related targets. As defined in the 2025 Sustainability Roadmap, on Page 17 of the Annual Report, both targets have been achieved in 2025.</t>
  </si>
  <si>
    <t>Build culture programs to support our future workforce requirements</t>
  </si>
  <si>
    <r>
      <t xml:space="preserve">The percentage of favourable responses attributed to the statement.
For the "Build culture programs to support our future workforce requirements" metric, the statement was:
</t>
    </r>
    <r>
      <rPr>
        <i/>
        <sz val="11"/>
        <color rgb="FF000000"/>
        <rFont val="AP Type Text"/>
        <family val="2"/>
      </rPr>
      <t>I believe Australia Post has an outstanding future</t>
    </r>
  </si>
  <si>
    <t>About Australia Post's FY25 Sustainability Databook</t>
  </si>
  <si>
    <t>Australia Post FY25 Sustainability Databook Index</t>
  </si>
  <si>
    <t>*Performance measures apply to the Australia Post Group.</t>
  </si>
  <si>
    <t>A standard measure used to compare the emissions from various greenhouse gases based on their global warming potential.</t>
  </si>
  <si>
    <t xml:space="preserve">Operational &amp; non-operational contractors, and Licensees and their staff. </t>
  </si>
  <si>
    <t>Greenhouse gas emissions released to the atmosphere as a direct result of an activity, or series of activities, by Australia Post. This includes greenhouse gas emissions attributed to combustion of fossil fuels in our fleet and stationary facilities.</t>
  </si>
  <si>
    <t>Greenhouse gas emissions that were released outside of Australia Post's operational boundary to produce the electricity that was imported from the grid within the reporting period.</t>
  </si>
  <si>
    <t>Greenhouse gas emissions released to the atmosphere as a result of the activities within the value chain that are outside of Australia Post's direct control and operational boundary. This includes greenhouse gas emissions from the combustion of fossil fuels from subcontracted transportation and business travel, use of fossil fuel-generated electricity at LPOs, manufacture and distribution of packaging placed on market, disposal of packaging sold, disposal of waste generated from operations and energy and fuel losses.
Refer to Table 1 below for Scope 3 categories as defined by the GHG Protocol.</t>
  </si>
  <si>
    <t xml:space="preserve">Team members that are employed on a permanent basis above Band 4. </t>
  </si>
  <si>
    <t>Direct employees of Australia Post Group can include permanent, fixed-term and casuals. Excludes Licensees and their staff, labour hire, directors, owner drivers, contractors, and consultants.</t>
  </si>
  <si>
    <t>Pages 24 - 27</t>
  </si>
  <si>
    <t>Pages 28 - 35</t>
  </si>
  <si>
    <t>Pages 40 - 41</t>
  </si>
  <si>
    <t>Pages 57 - 59</t>
  </si>
  <si>
    <t>Pages 60 - 67</t>
  </si>
  <si>
    <t>Pages 74 - 77</t>
  </si>
  <si>
    <t>All other categories were assessed in 2019 using a relevancy test approach and not included for reporting purposes.</t>
  </si>
  <si>
    <t>Australia Post's total Scope 1, 2, and 3 greenhouse gas emissions.</t>
  </si>
  <si>
    <t>The percentage share of renewable electricity sourced in the target year of 2025.</t>
  </si>
  <si>
    <t>28-35</t>
  </si>
  <si>
    <t>40-41</t>
  </si>
  <si>
    <t>82-89</t>
  </si>
  <si>
    <t>182-185</t>
  </si>
  <si>
    <t>88-89</t>
  </si>
  <si>
    <t>80-81</t>
  </si>
  <si>
    <t>19</t>
  </si>
  <si>
    <t>109-110</t>
  </si>
  <si>
    <t xml:space="preserve"> 82-84</t>
  </si>
  <si>
    <t>100-109</t>
  </si>
  <si>
    <t>112-115</t>
  </si>
  <si>
    <t>17</t>
  </si>
  <si>
    <t>Beyond our 2025 Sustainability Roadmap</t>
  </si>
  <si>
    <t>18</t>
  </si>
  <si>
    <t>16</t>
  </si>
  <si>
    <t xml:space="preserve">There were no significant instances of non-compliance with laws and regulations (including the finance law) in FY25. Significance in this context is determined with reference to established incident impact rating criteria and with reference to the obligation under section 19(1)(e) of the Public Governance, Performance and Accountability Act 2013 to keep the responsible Minister informed of significant issues. </t>
  </si>
  <si>
    <t>FY25 Statutory remuneration tables</t>
  </si>
  <si>
    <t>186-191</t>
  </si>
  <si>
    <t>Our business performance</t>
  </si>
  <si>
    <t>14-15</t>
  </si>
  <si>
    <t>Climate Report 2025</t>
  </si>
  <si>
    <t>90-99</t>
  </si>
  <si>
    <t>70-73</t>
  </si>
  <si>
    <t>154-159</t>
  </si>
  <si>
    <t>Australia Post 2025 Tax Transparency Report</t>
  </si>
  <si>
    <t>Notes to the financial statements A3 Taxation</t>
  </si>
  <si>
    <t>Notes to the financial statements C3 Post-employment benefits</t>
  </si>
  <si>
    <t>136-137</t>
  </si>
  <si>
    <t>71-72</t>
  </si>
  <si>
    <t>24-27</t>
  </si>
  <si>
    <t>24-25</t>
  </si>
  <si>
    <t>25-27</t>
  </si>
  <si>
    <t>2024 Modern Slavery Statement</t>
  </si>
  <si>
    <t xml:space="preserve"> 8-9</t>
  </si>
  <si>
    <t xml:space="preserve"> 6-7</t>
  </si>
  <si>
    <t>Our communities</t>
  </si>
  <si>
    <t>60-67</t>
  </si>
  <si>
    <t>51-56</t>
  </si>
  <si>
    <t>57-59</t>
  </si>
  <si>
    <t xml:space="preserve"> 4-5</t>
  </si>
  <si>
    <t xml:space="preserve"> 3-4</t>
  </si>
  <si>
    <t>APS Net Zero Emissions Reporting - 2025 greenhouse gas emissions inventory - location-based method</t>
  </si>
  <si>
    <t>15% emissions reduction across Scope 1, 2, and 3 by 2025</t>
  </si>
  <si>
    <t>APS Net Zero Emissions Reporting - 2025 electricity greenhouse gas emissions</t>
  </si>
  <si>
    <r>
      <rPr>
        <vertAlign val="superscript"/>
        <sz val="11"/>
        <rFont val="AP Type Text"/>
        <family val="2"/>
      </rPr>
      <t>4</t>
    </r>
    <r>
      <rPr>
        <sz val="11"/>
        <rFont val="AP Type Text"/>
        <family val="2"/>
      </rPr>
      <t>Renewable energy sourced is being reported for the first time in 2025.</t>
    </r>
  </si>
  <si>
    <r>
      <rPr>
        <vertAlign val="superscript"/>
        <sz val="11"/>
        <rFont val="AP Type Text"/>
        <family val="2"/>
      </rPr>
      <t>5</t>
    </r>
    <r>
      <rPr>
        <sz val="11"/>
        <rFont val="AP Type Text"/>
        <family val="2"/>
      </rPr>
      <t>Number of Renewable Energy Certificates surrendered do not include certificates surrendered on Australia Post's behalf by our GreenPower retailers and do not include certificates surrendered by Australia Post in FY25 that will be attributed to future reporting periods.</t>
    </r>
  </si>
  <si>
    <t>N/A = not applicable</t>
  </si>
  <si>
    <r>
      <t>Renewable Power Percentage</t>
    </r>
    <r>
      <rPr>
        <i/>
        <vertAlign val="superscript"/>
        <sz val="11"/>
        <color rgb="FF000000"/>
        <rFont val="Arial"/>
        <family val="2"/>
      </rPr>
      <t>9</t>
    </r>
  </si>
  <si>
    <r>
      <t>Jurisdictional Renewable Power Percentage</t>
    </r>
    <r>
      <rPr>
        <i/>
        <vertAlign val="superscript"/>
        <sz val="11"/>
        <color rgb="FF000000"/>
        <rFont val="Arial"/>
        <family val="2"/>
      </rPr>
      <t>10, 11</t>
    </r>
  </si>
  <si>
    <r>
      <t>GreenPower</t>
    </r>
    <r>
      <rPr>
        <i/>
        <vertAlign val="superscript"/>
        <sz val="11"/>
        <color rgb="FF000000"/>
        <rFont val="Arial"/>
        <family val="2"/>
      </rPr>
      <t>10</t>
    </r>
  </si>
  <si>
    <r>
      <t xml:space="preserve">Behind the meter solar (&gt; 100kW) </t>
    </r>
    <r>
      <rPr>
        <i/>
        <vertAlign val="superscript"/>
        <sz val="11"/>
        <color rgb="FF000000"/>
        <rFont val="AP Type Text"/>
        <family val="2"/>
      </rPr>
      <t>13, 14</t>
    </r>
  </si>
  <si>
    <r>
      <t xml:space="preserve">Behind the meter solar (&lt; 100kW) </t>
    </r>
    <r>
      <rPr>
        <i/>
        <vertAlign val="superscript"/>
        <sz val="11"/>
        <color rgb="FF000000"/>
        <rFont val="AP Type Text"/>
        <family val="2"/>
      </rPr>
      <t>13, 15</t>
    </r>
  </si>
  <si>
    <r>
      <t>Note: The table above presents emissions related to electricity usage using both the location-based and the market-based accounting methods. CO</t>
    </r>
    <r>
      <rPr>
        <vertAlign val="subscript"/>
        <sz val="11"/>
        <color theme="1"/>
        <rFont val="AP Type Text"/>
        <family val="2"/>
      </rPr>
      <t>2</t>
    </r>
    <r>
      <rPr>
        <sz val="11"/>
        <color theme="1"/>
        <rFont val="AP Type Text"/>
        <family val="2"/>
      </rPr>
      <t>-e = Carbon Dioxide Equivalent.  Electricity usage is measured in kilowatt hours (kWh).</t>
    </r>
  </si>
  <si>
    <r>
      <t>9</t>
    </r>
    <r>
      <rPr>
        <sz val="11"/>
        <color rgb="FF000000"/>
        <rFont val="AP Type Text"/>
        <family val="2"/>
      </rPr>
      <t>Listed as Mandatory renewables in 2023-24 Annual Reports. The renewable power percentage (RPP) accounts for the amount of electricity used, from the grid, that falls within the Renewable Energy Target (RET).</t>
    </r>
  </si>
  <si>
    <r>
      <rPr>
        <vertAlign val="superscript"/>
        <sz val="11"/>
        <color rgb="FF000000"/>
        <rFont val="AP Type Text"/>
        <family val="2"/>
      </rPr>
      <t>10</t>
    </r>
    <r>
      <rPr>
        <sz val="11"/>
        <color rgb="FF000000"/>
        <rFont val="AP Type Text"/>
        <family val="2"/>
      </rPr>
      <t>Listed as Voluntary renewables in 2023-24 Annual Reports. Voluntary renewables include the eligible carbon credit units surrendered by the entity, including, large-scale generation certificates. Large-scale generation certificates reported do not include certificates surrendered by Australia Post in FY25 that will be attributed to future reporting periods.</t>
    </r>
  </si>
  <si>
    <r>
      <rPr>
        <vertAlign val="superscript"/>
        <sz val="11"/>
        <color rgb="FF000000"/>
        <rFont val="AP Type Text"/>
        <family val="2"/>
      </rPr>
      <t>11</t>
    </r>
    <r>
      <rPr>
        <sz val="11"/>
        <color rgb="FF000000"/>
        <rFont val="AP Type Text"/>
        <family val="2"/>
      </rPr>
      <t>The Australian Capital Territory is currently the only state with a jurisdictional renewable power percentage (JRPP).</t>
    </r>
  </si>
  <si>
    <r>
      <rPr>
        <vertAlign val="superscript"/>
        <sz val="11"/>
        <color rgb="FF000000"/>
        <rFont val="AP Type Text"/>
        <family val="2"/>
      </rPr>
      <t>13</t>
    </r>
    <r>
      <rPr>
        <sz val="11"/>
        <color rgb="FF000000"/>
        <rFont val="AP Type Text"/>
        <family val="2"/>
      </rPr>
      <t xml:space="preserve">Reporting behind the meter solar consumption and/or production is optional. The quality of data is expected to improve over time as emissions reporting matures. </t>
    </r>
  </si>
  <si>
    <r>
      <rPr>
        <vertAlign val="superscript"/>
        <sz val="11"/>
        <color rgb="FF000000"/>
        <rFont val="AP Type Text"/>
        <family val="2"/>
      </rPr>
      <t>14</t>
    </r>
    <r>
      <rPr>
        <sz val="11"/>
        <color rgb="FF000000"/>
        <rFont val="AP Type Text"/>
        <family val="2"/>
      </rPr>
      <t>Based on consumption of on-site solar power generated by systems owned by Australia Post that generate LGCs and excludes systems owned by landlords.</t>
    </r>
  </si>
  <si>
    <r>
      <rPr>
        <vertAlign val="superscript"/>
        <sz val="11"/>
        <color rgb="FF000000"/>
        <rFont val="AP Type Text"/>
        <family val="2"/>
      </rPr>
      <t>15</t>
    </r>
    <r>
      <rPr>
        <sz val="11"/>
        <color rgb="FF000000"/>
        <rFont val="AP Type Text"/>
        <family val="2"/>
      </rPr>
      <t>Based on consumption of on-site solar power generated by systems owned by Australia Post that do not generate LGCs and excludes systems owned by landlords.</t>
    </r>
  </si>
  <si>
    <r>
      <rPr>
        <vertAlign val="superscript"/>
        <sz val="11"/>
        <rFont val="AP Type Text"/>
        <family val="2"/>
      </rPr>
      <t>16</t>
    </r>
    <r>
      <rPr>
        <sz val="11"/>
        <rFont val="AP Type Text"/>
        <family val="2"/>
      </rPr>
      <t xml:space="preserve">Based on production of on-site solar power generated by systems owned by Australia Post that generate LGCs and excludes systems owned by landlords. </t>
    </r>
  </si>
  <si>
    <r>
      <rPr>
        <vertAlign val="superscript"/>
        <sz val="11"/>
        <rFont val="AP Type Text"/>
        <family val="2"/>
      </rPr>
      <t>17</t>
    </r>
    <r>
      <rPr>
        <sz val="11"/>
        <rFont val="AP Type Text"/>
        <family val="2"/>
      </rPr>
      <t xml:space="preserve">Based on production of on-site solar power generated by systems owned by Australia Post that do not generate LGCs and excludes systems owned by landlords. </t>
    </r>
  </si>
  <si>
    <r>
      <rPr>
        <vertAlign val="superscript"/>
        <sz val="11"/>
        <rFont val="AP Type Text"/>
        <family val="2"/>
      </rPr>
      <t>12</t>
    </r>
    <r>
      <rPr>
        <sz val="11"/>
        <rFont val="AP Type Text"/>
        <family val="2"/>
      </rPr>
      <t>Large-scale generation certificates retired less certificates that have been or will be issued for electricity produced on-site during the year and consumed on-site. Certificates surrendered by Australia Post in FY25 that will be attributed to future reporting periods have also been excluded.</t>
    </r>
  </si>
  <si>
    <r>
      <t xml:space="preserve">Behind the meter solar (&gt; 100kW) </t>
    </r>
    <r>
      <rPr>
        <i/>
        <vertAlign val="superscript"/>
        <sz val="11"/>
        <color rgb="FF000000"/>
        <rFont val="AP Type Text"/>
        <family val="2"/>
      </rPr>
      <t>13, 16</t>
    </r>
  </si>
  <si>
    <r>
      <t xml:space="preserve">Behind the meter solar (&lt; 100kW) </t>
    </r>
    <r>
      <rPr>
        <i/>
        <vertAlign val="superscript"/>
        <sz val="11"/>
        <color rgb="FF000000"/>
        <rFont val="AP Type Text"/>
        <family val="2"/>
      </rPr>
      <t>13, 17</t>
    </r>
  </si>
  <si>
    <r>
      <t xml:space="preserve">Large-scale generation certificates retired </t>
    </r>
    <r>
      <rPr>
        <i/>
        <vertAlign val="superscript"/>
        <sz val="11"/>
        <color rgb="FF000000"/>
        <rFont val="AP Type Text"/>
        <family val="2"/>
      </rPr>
      <t>10, 12</t>
    </r>
  </si>
  <si>
    <t>Countries of operation: Australia, UK, USA, Singapore, China, and Hong Kong.</t>
  </si>
  <si>
    <t>Unless otherwise stated, Australia Post's sustainability reporting includes Australian Post's operations in Australia, and excludes international subsidiaries and entities over which Australia Post does not have operational control.</t>
  </si>
  <si>
    <t>78-79</t>
  </si>
  <si>
    <t>417-1 Requirements for product and service information and labelling</t>
  </si>
  <si>
    <t>Statutory reporting requirements
During the reporting period, 186 reports were made through the Ethics and Whistleblower service.
Incidents involving indigenous persons are aggregated into this data as we do not report specifically on the protected attribute that forms the basis of the claim.</t>
  </si>
  <si>
    <t>Australia Post is progressing with its 2023–26 Psychological Health and Wellbeing Strategy, which aims to build organisational capability, manage psychosocial risks, and provide policy advisory support.</t>
  </si>
  <si>
    <t>Page 26</t>
  </si>
  <si>
    <t>Page 25</t>
  </si>
  <si>
    <t>This year, our Total Recordable Injuries Frequency Rate (TRIFR) was 23.2. In addition to our TRIFR performance, we also experienced a 28% improvement in notifiable incidents vs FY24. This strong performance reflects the investments we have made over the year in motorcycle reduction and proactive telematics initiatives across our network.</t>
  </si>
  <si>
    <t>In FY25, women made 37% of our total workforce, 36% of direct employees, and 38.1% of senior managers. We also participated in the Workplace Gender Equality Agency’s public sector reporting for the second year, reinforcing our commitment to transparency and progress on gender equity – including pay equity – across the business.</t>
  </si>
  <si>
    <t>Australia Post is committed to achieving equitable gender representation across the organisation, with a goal of 40% women in senior leadership by 2027. In FY25, we re-established our governance model by appointing a Gender Steering Committee to lead the delivery of our Gender Action Plan.</t>
  </si>
  <si>
    <t>Australia Post continues to deliver highly reliable, trusted, customer-focused services while evolving to meet the needs of a dynamic eCommerce landscape. Guided by our Post26 strategy, we’re simplifying experiences, investing in innovation, and supporting Australian businesses through insights, partnerships, and global leadership. From record parcel volumes and digital transformation to award recognition and trade resilience, we’re helping customers thrive – locally and globally – through every delivery, connection and conversation.</t>
  </si>
  <si>
    <t>Page 44</t>
  </si>
  <si>
    <t>Our Modern Slavery Statement 2024 outlines our focus areas, explains the nature of our risks and details the actions we are taking for our supply chain and extended workforce. It includes our approach to training, remediation and mechanisms to continuously improve the effectiveness of our actions. We continue to enhance our ethical sourcing and modern slavery program by driving deeper supply chain transparency and focusing on our highest risk areas. Australia Post has implemented controls intended to help support compliance with workforce laws, including those designed to protect vulnerable workers. In shaping our approach, we have taken into account Commonwealth Guidance on contexts and sectors where modern slavery risks may be elevated, such as high‑risk countries, populations, products, industries, and work practices.</t>
  </si>
  <si>
    <t>We’re building a workplace where fairness, dignity and ethical conduct are embedded in how we support our people and engage with our partners. Our People &amp; Culture and Sustainability teams work together to respect and promote human rights and fair trade across our operations and supply chain.</t>
  </si>
  <si>
    <t>Page 40</t>
  </si>
  <si>
    <t>Page 41</t>
  </si>
  <si>
    <t>At Australia Post, we’re committed to creating a safe, inclusive and empowering workplace. From prioritising wellbeing and championing diversity, to investing in our people’s growth and aiming to uphold human rights across our supply chain – we’re building a culture where everyone feels supported, respected and ready to thrive.</t>
  </si>
  <si>
    <t>We’re doubling down on building a team that reflects the diversity of the communities we serve. By creating an inclusive environment where everyone feels valued and heard, we unlock new ideas, support growth, and make a bigger impact, together.</t>
  </si>
  <si>
    <t>Our people do important work, often in challenging environments. That’s why we continue to invest in safety, making sure everyone can work in a secure, supportive and respectful space. It’s a commitment we take seriously, every day.</t>
  </si>
  <si>
    <t>Our network reaches communities across the country, making sure everyone has fair and reliable access to our services. This wide reach also means we can respond quickly and recover faster when disruptions or natural disasters happen, so we’re there when Australians need us most.</t>
  </si>
  <si>
    <t>Australia Post continues to invest in infrastructure to meet evolving customer needs and support business growth. In FY25, site searches commenced across 31 regional areas, resulting in 17 approved business cases. Seven new facilities in New South Wales and Victoria – Cooma, Narrandera, Tumut, Ballina, Yarram, Benalla and Castlemaine – are scheduled to open before peak 2025. These sites will enhance service delivery, support parcel volume growth, and improve safety for team members.</t>
  </si>
  <si>
    <t>Page 51</t>
  </si>
  <si>
    <t>With a workforce representing 143 nationalities, Australia Post strives  to be reflective of our communities. Our strategic priorities are to build an inclusive workplace culture, establish productive partnerships and an engaged community, while creating learning and development opportunities for our team.</t>
  </si>
  <si>
    <t xml:space="preserve">We take an intersectional approach across five key areas of focus: cultural and linguistic diversity (including Refugees), disability, gender, Indigenous, and lesbian, gay, bisexual, transgender, queer, intersex and asexual (LGBTQIA+). </t>
  </si>
  <si>
    <t>We are proud that 3.0% of our workforce identify as Indigenous; and actively encourage further team members to self-identify and join our Mob@Post community.</t>
  </si>
  <si>
    <t xml:space="preserve">The FY25 Annual Report has been prepared in accordance with legislative requirements applicable to a Government Business Enterprise, and in reference to the Global Reporting Initiative (GRI) Standards 2021 for the FY25 reporting period (1 July 2023 to 30 June 2025). It is aligned with the International Integrated Reporting &lt;IR&gt; Framework and the Ten Principles set out in the United Nations Global Compact (UNGC). </t>
  </si>
  <si>
    <t xml:space="preserve">Page 90 </t>
  </si>
  <si>
    <t>All Australia Post and StarTrack branded satchels, boxes and other mailers feature an ARL and incorporate at least 20% recycled content. Around 80% of that range exceeds 50% recycled content. More than half of these products are recyclable at end of life and when plastic satchels are excluded, more than 80% are recyclable.</t>
  </si>
  <si>
    <t>Page 77</t>
  </si>
  <si>
    <t>We have achieved a 39% reduction of waste to landfill from the FY19 baseline and have increased our overall recycling rate to 73%.</t>
  </si>
  <si>
    <t>Page 74</t>
  </si>
  <si>
    <t>Page 70</t>
  </si>
  <si>
    <t>Australia Post has reduced its total emissions by 20% and achieved 100% renewable electricity sourcing through increased on-site solar 
generation, direct purchase of renewable electricity, and the voluntary surrender of Renewable Energy Certificates (RECs) from our baseline year of FY19.</t>
  </si>
  <si>
    <t>To maintain oversight of climate-related risks and opportunities, sustainability-related matters are a standing agenda item 
at each ARC meeting. The ARC receives quarterly updates from both the Chief Sustainability Officer (CSO) and Chief Risk Officer (CRO). The CSO’s updates cover climate-related risk assessment outcomes, progress against risk mitigation efforts, the setting of climate-related targets and monitoring performance toward those targets. The CRO provides updates on any significant risks, including climate-related risks.</t>
  </si>
  <si>
    <t xml:space="preserve">There were 186 reports made through the Whistleblower reporting channel in FY25. All reports raised through our Whistleblower reporting channel are investigated and responded to accordingly. </t>
  </si>
  <si>
    <t>Page 191</t>
  </si>
  <si>
    <t>Aligned to Australia Post’s strategic imperatives, the Community Strategy is designed to create local and national impact through our community programs and community partnerships. There are four key pillars of the strategy: mental health, disaster support, literacy and environment.
In FY25, Australia Post’s community investment was $27.7 million. Cash contributions were made through national partnerships and our grant programs.</t>
  </si>
  <si>
    <t>Australia Post is committed to cutting waste and keeping materials in use for longer through circular economy practices, while partnering on sustainability-led innovations that help scale outcomes across our network and beyond.</t>
  </si>
  <si>
    <t>Page 60</t>
  </si>
  <si>
    <t>Home</t>
  </si>
  <si>
    <t xml:space="preserve">Refer to the Basis of Preparation and Glossary tabs in this Databook for important information about the following indicators. </t>
  </si>
  <si>
    <t xml:space="preserve">Information contained in this section sets out calculation boundaries, methodologies and key assumptions used by Australia Post in the preparation of core metrics in this Databook and the FY25 Annual Report. </t>
  </si>
  <si>
    <r>
      <t>Note: The table above presents emissions related to electricity usage using the location-based accounting method. CO</t>
    </r>
    <r>
      <rPr>
        <vertAlign val="subscript"/>
        <sz val="11"/>
        <color theme="1"/>
        <rFont val="AP Type Text"/>
        <family val="2"/>
      </rPr>
      <t>2</t>
    </r>
    <r>
      <rPr>
        <sz val="11"/>
        <color theme="1"/>
        <rFont val="AP Type Text"/>
        <family val="2"/>
      </rPr>
      <t>-e = Carbon Dioxide Equivalent.</t>
    </r>
  </si>
  <si>
    <r>
      <t>Waste to landfill (tonnes)</t>
    </r>
    <r>
      <rPr>
        <vertAlign val="superscript"/>
        <sz val="11"/>
        <color rgb="FF000000"/>
        <rFont val="AP Type Text"/>
        <family val="2"/>
      </rPr>
      <t>18</t>
    </r>
  </si>
  <si>
    <r>
      <t>Waste recycled – operational (tonnes)</t>
    </r>
    <r>
      <rPr>
        <vertAlign val="superscript"/>
        <sz val="11"/>
        <color rgb="FF000000"/>
        <rFont val="AP Type Text"/>
        <family val="2"/>
      </rPr>
      <t>18</t>
    </r>
  </si>
  <si>
    <r>
      <t>Recycling rate</t>
    </r>
    <r>
      <rPr>
        <vertAlign val="superscript"/>
        <sz val="11"/>
        <color rgb="FF000000"/>
        <rFont val="AP Type Text"/>
        <family val="2"/>
      </rPr>
      <t>18</t>
    </r>
  </si>
  <si>
    <r>
      <rPr>
        <vertAlign val="superscript"/>
        <sz val="11"/>
        <color rgb="FF000000"/>
        <rFont val="AP Type Text"/>
        <family val="2"/>
      </rPr>
      <t>18</t>
    </r>
    <r>
      <rPr>
        <sz val="11"/>
        <color rgb="FF000000"/>
        <rFont val="AP Type Text"/>
        <family val="2"/>
      </rPr>
      <t>Waste from 2019 to 2024 have been restated using actual waste data for months that previously relied on estimates. Waste figures for 2025 will be updated in the next reporting period once actual data for May 2025 and June 2025 becomes available. Refer to the Basis of Preparation tab for further information.</t>
    </r>
  </si>
  <si>
    <r>
      <t xml:space="preserve">Scope 2 greenhouse gas emissions generated from the consumption of electricity from the grid.
Emissions from the consumption of electricity determined in accordance with Method A1 as prescribed under </t>
    </r>
    <r>
      <rPr>
        <i/>
        <sz val="11"/>
        <rFont val="AP Type Text"/>
        <family val="2"/>
      </rPr>
      <t>National Greenhouse and Energy Reporting (Measurement) Determination 2018.</t>
    </r>
    <r>
      <rPr>
        <sz val="11"/>
        <rFont val="AP Type Text"/>
        <family val="2"/>
      </rPr>
      <t xml:space="preserve">
Specifically, the prescribed calculation follows the general formula of:
Where Q is kilowatts hours (kWh) consumed, and EF2 is the Scope 2 factor. 
Emission factors are sourced from the Australian National Greenhouse Accounts Factors 2024 supplied by the Department of Climate Change, Energy, the Environment and Water. </t>
    </r>
  </si>
  <si>
    <t xml:space="preserve">Scope 3 emissions linked to the upstream emissions of purchased fuels and grid electricity (market-based) that Australia Post's operations have consumed. 
Emissions from energy and fuel losses calculated by the general formula: 
Where Q is units consumed in gigajoules, and EF3 is the Scope 3 factor associated with the indicator.
Emission factors are sourced from the Australian National Greenhouse Accounts Factors 2024 supplied by the Department of Climate Change, Energy, the Environment and Water. </t>
  </si>
  <si>
    <t>Direct emissions of rail freight sub-contractors generated from fuel consumed by the trains that carry freight on Australia Post’s behalf.
Emissions from sub-contracted rail freight are calculated by the general formula: 
Where Q is total freight tonne kilometres (FTK), and REF is the rail emission factor.
Emission factor is sourced from UK Government Greenhouse gas reporting: conversion factors 2025 (Department for Energy Security and Net Zero). This is an update in 2025 where the emission factor in previous years was sourced from the Climate Active calculator.</t>
  </si>
  <si>
    <t xml:space="preserve">Emissions from waste generated from operations that is sent to landfill. 
Emissions from landfill waste are calculated by the general formula:
Where Q is tonnes of waste to landfill and EF3 is the Scope 3 factor.
Emission factors are sourced from the Australian National Greenhouse Accounts Factors 2024 supplied by the Department of Climate Change, Energy, the Environment and Water. </t>
  </si>
  <si>
    <t>Australia Post's FY25 Annual Report, covering the period of 1 July 2024 to 30 June 2025, has been prepared with reference to the GRI Standards.</t>
  </si>
  <si>
    <t>Unless otherwise stated, location refers to chapters and page numbers within the Australia Post's FY25 Annual Report.</t>
  </si>
  <si>
    <t>Location in FY25 Annual Report</t>
  </si>
  <si>
    <t xml:space="preserve">Emissions from the energy used in our third party operated data centres. 
Emissions from data centres are calculated by the general formula:
Where Q is kilowatts hours (kWh) consumed, and EF2 is the scope 2 factor and EF3 is the scope 3 factor.
Emission factors are sourced from the Australian National Greenhouse Accounts Factors 2024 supplied by the Department of Climate Change, Energy, the Environment and Water. </t>
  </si>
  <si>
    <r>
      <rPr>
        <b/>
        <sz val="11"/>
        <color theme="1"/>
        <rFont val="AP Type Text"/>
        <family val="2"/>
      </rPr>
      <t xml:space="preserve">Key information 
</t>
    </r>
    <r>
      <rPr>
        <sz val="11"/>
        <color theme="1"/>
        <rFont val="AP Type Text"/>
        <family val="2"/>
      </rPr>
      <t>This Sustainability Databook (Databook) details the performance of Australian Postal Corporation (Australia Post) across material topics. The Databook is part of the FY25 Annual Reporting Suite. For context and commentary in relation to disclosures in this Databook, refer to Australia Post's FY25 Annual Report. 
Information in this Databook is made in reference to the Global Reporting Initiative (GRI) Standards and is aligned with the International Integrated Reporting &lt;IR&gt; Framework and the Ten Principles set out in the United Nations Global Compact (UNGC).
Ernst &amp; Young (EY) was engaged by Australia Post to provide limited assurance over certain non-financial disclosures included in the FY25 Annual Report and this Databook. EY's limited assurance statement can be found on Page 180 of the FY25 Annual Report.</t>
    </r>
    <r>
      <rPr>
        <b/>
        <sz val="11"/>
        <color theme="1"/>
        <rFont val="AP Type Text"/>
        <family val="2"/>
      </rPr>
      <t xml:space="preserve">
Reporting period</t>
    </r>
    <r>
      <rPr>
        <sz val="11"/>
        <color theme="1"/>
        <rFont val="AP Type Text"/>
        <family val="2"/>
      </rPr>
      <t xml:space="preserve">
The FY25 Annual Reporting Suite, including the Sustainability Databook, has been prepared based on Australia Post's financial reporting year (1 July 2024 to 30 June 2025), unless otherwise stated.
</t>
    </r>
    <r>
      <rPr>
        <b/>
        <sz val="11"/>
        <color theme="1"/>
        <rFont val="AP Type Text"/>
        <family val="2"/>
      </rPr>
      <t>Reporting boundary</t>
    </r>
    <r>
      <rPr>
        <sz val="11"/>
        <color theme="1"/>
        <rFont val="AP Type Text"/>
        <family val="2"/>
      </rPr>
      <t xml:space="preserve">
Unless otherwise stated, data is for Australian Post's operations in Australia, and excludes international subsidiaries and entities over which Australia Post does not have operational control.
</t>
    </r>
    <r>
      <rPr>
        <b/>
        <sz val="11"/>
        <color theme="1"/>
        <rFont val="AP Type Text"/>
        <family val="2"/>
      </rPr>
      <t xml:space="preserve">Enquiries and contact details
</t>
    </r>
    <r>
      <rPr>
        <sz val="11"/>
        <color theme="1"/>
        <rFont val="AP Type Text"/>
        <family val="2"/>
      </rPr>
      <t>All feedback is welcomed on this Databook and sustainability more broadly at Australia Post. Please send any comments or suggestions to: auspost.com.au/contactus</t>
    </r>
  </si>
  <si>
    <t>- to delivery points every second business day</t>
  </si>
  <si>
    <t>- to delivery points at least two days per week</t>
  </si>
  <si>
    <t xml:space="preserve">The proportion of the different identities across team members:
- For self-declared identity categories, the count of self-identified members of a specific diversity category divided by the team member population
- For female Senior Managers (Band 4 and above), the count of female Senior Managers (Band 4 and above) divided by the count of Senior Managers (Band 4 and above)
- For women on Australia Post Board of Directors, the count of women on Australia Post's Board of Directors divided by the count of individuals on Australia Post's Board of Directors. </t>
  </si>
  <si>
    <t>For self-declared identity categories, data includes team members, excluding Christmas casuals and non-operational contractors.
Self-declared identity categories include: 
- Gender; 
- Aboriginal and Torres Strait Islander people; 
- People with disability; 
- Lesbian, Gay, Bisexual, Transgender, Intersex, Queer and Asexual people; and 
- Culturally and linguistically diverse people.</t>
  </si>
  <si>
    <t>Generation cut-off dates:
- Gen Z: 1997 - 2012
- Millennials: 1981 - 1996 
- Gen X: 1965 - 1980
- Baby Boomers: 1946 - 1964
- Traditionalists: 1928 - 1945</t>
  </si>
  <si>
    <t>The count of team members and extended workforce:
- For total workforce, the count of team members and extended workforce
- For team member proportion, the count of team members divided by the total workforce
- For extended workforce proportion, the count of extended workforce divided by the total workforce 
- For the gender proportions, the count number of members of a self-identified gender category divided by the total workforce.</t>
  </si>
  <si>
    <t xml:space="preserve">Digital visit data is collected using Adobe analytics. 
A visit starts when a user first arrives on the website or app. A visit ends for the website when any of the following criteria are met: 
- 30 minutes of inactivity: If more than 30 minutes lapse between hits, a new visit begins. 
- 12 hours of activity: If a user consistently fires image requests without any 30-minute gaps for more than 12 hours, a new visit automatically starts.
A visit ends for the app when any of the following criteria are met: 
- 5 minutes of inactivity: If more than 5 minutes lapse between hits, a new visit begins. 
- 12 hours of activity: If a user consistently fires image requests without any 5-minute gaps for more than 12 hours, a new visit automatically starts. </t>
  </si>
  <si>
    <t xml:space="preserve">The activities included in this indicator:
- Upstream emissions of purchased fuels that Australia Post operations have consumed
- Upstream emissions of grid electricity (market-based) purchased and consumed by Australia Post operations
- Transmission and distribution losses.
</t>
  </si>
  <si>
    <t>Emissions generated from the disposal of packaging sold (which includes packaging sold to Licensed Post Offices).
For each package type, the units of packaging placed on market multiplied by disposal emission factor.
Disposal emission factor for each package type is based on: 
- the percentage of the package type sent to recycling facility at end of life, multiplied by the SimaPro recycling factors for six different materials applied to the weighted average material composition of each package type.
Plus:
- the percentage of packaging type not sent to recycling facility at end of life multiplied by the SimaPro landfill factors for paper, board, and plastic, applied to the weighted average paper and board and plastic material composition of each package type.
The percentage of the packaging type sent to landfill is based on the 2024 National Waste and Resource Recovery Report supplied by the Department of Climate Change, Energy, the Environment and Water.</t>
  </si>
  <si>
    <t>An event involving the death of a team member, where: 
- Fatality occurred in the reporting period; and
- The team member was on duty at the time of the incident, Travelling on Duty, On Duty at Alternate workplace, On Break at workplace and At Work – Working From Home, excluding Journey To/From work and Not Work Related.</t>
  </si>
  <si>
    <t>Total Recordable Injury (TRI) is: 
- an occupational incident in the reporting period where the Duty Status is On Duty, Travelling on Duty, On Duty at Alternate workplace, On Break at workplace, and At Work – Working From Home, excluding Journey To/From work and Not Work Related; and
- where there has been an injury recorded against the occupational incident; and
- where a Workers' Compensation Claim has been accepted, part accepted, merged accepted or ceased.</t>
  </si>
  <si>
    <r>
      <t>Dividends declared ($m)</t>
    </r>
    <r>
      <rPr>
        <vertAlign val="superscript"/>
        <sz val="11"/>
        <color theme="1"/>
        <rFont val="AP Type Text"/>
        <family val="2"/>
      </rPr>
      <t>1</t>
    </r>
  </si>
  <si>
    <r>
      <t>Basic Postage Rate</t>
    </r>
    <r>
      <rPr>
        <b/>
        <vertAlign val="superscript"/>
        <sz val="11"/>
        <color theme="1"/>
        <rFont val="AP Type Text"/>
        <family val="2"/>
      </rPr>
      <t>2</t>
    </r>
    <r>
      <rPr>
        <b/>
        <sz val="11"/>
        <color theme="1"/>
        <rFont val="AP Type Text"/>
        <family val="2"/>
      </rPr>
      <t xml:space="preserve"> (BPR) and Consumer Price Index (CPI)</t>
    </r>
  </si>
  <si>
    <r>
      <rPr>
        <vertAlign val="superscript"/>
        <sz val="11"/>
        <color theme="1"/>
        <rFont val="AP Type Text"/>
        <family val="2"/>
      </rPr>
      <t>1</t>
    </r>
    <r>
      <rPr>
        <sz val="11"/>
        <color theme="1"/>
        <rFont val="AP Type Text"/>
        <family val="2"/>
      </rPr>
      <t>Subsequent to the adoption of the FY25 Financial Statements on 25 August 2025, a dividend of $9.5 million was declared in respect of FY25.</t>
    </r>
  </si>
  <si>
    <r>
      <rPr>
        <vertAlign val="superscript"/>
        <sz val="11"/>
        <color theme="1"/>
        <rFont val="AP Type Text"/>
        <family val="2"/>
      </rPr>
      <t>2</t>
    </r>
    <r>
      <rPr>
        <sz val="11"/>
        <color theme="1"/>
        <rFont val="AP Type Text"/>
        <family val="2"/>
      </rPr>
      <t>Postage rates applicable to standard letters carried within Australia by ordinary post.</t>
    </r>
  </si>
  <si>
    <t>The emissions from both the manufacture and distribution of packaging and its disposal is limited only to the number of units sold. The number of units sold consists of products sold through the Corporate Post Office network, Australia Post's online shop, and sold directly to Licensed Post Offices.
The emissions per unit is calculated using the SimaPro lifecycle assessment tool. The version of SimaPro used to calculate the emissions uses the methodology from IPCC 2007 GWP 100a.
The SimaPro methodology considers the following packaging types: Bags and mailers – large, Bags and mailers – medium, Bags and mailers – small, Envelope – Large, Envelope – Medium, Envelope – Small, Envelope – Small window, Parcel Box – Large, Parcel Box – Medium, Parcel Box – Small, Satchel – Large, Satchel – Medium, Satchel – Small.</t>
  </si>
  <si>
    <t>Australia Post uses a third-party portal managed by our facilities management provider to capture our renewable energy generation. Australia Post reports on all registered systems whether considered small (&lt;100kW) or large (&gt;100kW).</t>
  </si>
  <si>
    <t>Promote development-oriented policies that support productive activities, decent job creation, entrepreneurship, creativity and innovation, and encourage the formalization and growth of micro-, small- and medium-sized enterprises, including through access to financial services.</t>
  </si>
  <si>
    <t>Sustain per capita economic growth in accordance with national circumstances and, in particular, at least 7 per cent gross domestic product growth per annum in the least developed countries.</t>
  </si>
  <si>
    <t>Protect labour rights and promote safe and secure working environments for all workers, including migrant workers, in particular women migrants, and those in precarious employment.</t>
  </si>
  <si>
    <t>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</si>
  <si>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r>
      <t>Carbon dioxide equivalent (CO</t>
    </r>
    <r>
      <rPr>
        <vertAlign val="subscript"/>
        <sz val="11"/>
        <color theme="1"/>
        <rFont val="AP Type Text"/>
        <family val="2"/>
      </rPr>
      <t>2</t>
    </r>
    <r>
      <rPr>
        <sz val="11"/>
        <color theme="1"/>
        <rFont val="AP Type Text"/>
        <family val="2"/>
      </rPr>
      <t>-e)</t>
    </r>
  </si>
  <si>
    <r>
      <t>Carbon dioxide (CO</t>
    </r>
    <r>
      <rPr>
        <vertAlign val="subscript"/>
        <sz val="11"/>
        <color theme="1"/>
        <rFont val="AP Type Text"/>
        <family val="2"/>
      </rPr>
      <t>2</t>
    </r>
    <r>
      <rPr>
        <sz val="11"/>
        <color theme="1"/>
        <rFont val="AP Type Text"/>
        <family val="2"/>
      </rPr>
      <t>) is a colourless, odourless gas produced by burning carbon and organic compounds. It is composed of carbon and oxygen.</t>
    </r>
  </si>
  <si>
    <r>
      <rPr>
        <b/>
        <sz val="11"/>
        <color theme="1"/>
        <rFont val="AP Type Text"/>
        <family val="2"/>
      </rPr>
      <t>Summary</t>
    </r>
    <r>
      <rPr>
        <sz val="11"/>
        <color theme="1"/>
        <rFont val="AP Type Text"/>
        <family val="2"/>
      </rPr>
      <t xml:space="preserve">
In 2024, Australia Post conducted a comprehensive double-materiality assessment for the first time. 
This approach considered not only the impacts of Australia Post's activities on the environment, society and stakeholders but also the impacts of external factors on Australia Post's financial performance, reputation and long-term viability across the six Integrated Reporting (&lt;IR&gt;) capitals, of Financial, Social, Intellectual, Physical, Natural, and Human.
As part of this process, interviews were conducted, and input was collated from over 200 survey respondents. Responses were sought from the Shareholder Departments; the Ombudsman; industry, environmental and community stakeholders; suppliers; mail and eCommerce customers; consumers; Licensees; Australia Post team members; the Board; the Leadership Team; and the Stakeholder Council. From these responses, material topics were prioritised using a financial and impact materiality approach, and then endorsed by the Chief Sustainability Officer and Group Chief Financial Officer.
The eight most material topics are listed to the right and remain relevant to our FY25 disclosures.
Refer to Page 16 of the 2025 Annual Report for more information on Australia Post's materiality assessment.</t>
    </r>
  </si>
  <si>
    <t>In FY25, there were seven separate fatalities involving contractors and delivery partners operating in our middle and last-mile network. In addition, there were four separate fatalities involving members of the public. These incidents were not attributable to any fault or wrongdoing by Australia Post contractors.</t>
  </si>
  <si>
    <t>In FY25, Australia Post released its first dedicated Climate Report, prepared in line with upcoming mandatory reporting requirements for Corporate Commonwealth Entities. The Climate Report outlines our climate-related risks, opportunities, metrics and targets, and includes cross-references to relevant content throughout the report and in our FY25 Sustainability Databook.</t>
  </si>
  <si>
    <t>The recycling rate is the amount of recycled waste (operational) divided by the sum of recycled waste (operational) and waste to landfill (operational).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</si>
</sst>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quot;$&quot;* #,##0.00_-;_-&quot;$&quot;* &quot;-&quot;??_-;_-@_-"/>
    <numFmt numFmtId="43" formatCode="_-* #,##0.00_-;\-* #,##0.00_-;_-* &quot;-&quot;??_-;_-@_-"/>
    <numFmt numFmtId="164" formatCode="_-* #,##0_-;\-* #,##0_-;_-* &quot;-&quot;??_-;_-@_-"/>
    <numFmt numFmtId="165" formatCode="0.0%"/>
    <numFmt numFmtId="166" formatCode="0.0"/>
    <numFmt numFmtId="167" formatCode="&quot;$&quot;#,##0"/>
    <numFmt numFmtId="168" formatCode="_-* #,##0.00000000_-;\-* #,##0.00000000_-;_-* &quot;-&quot;??_-;_-@_-"/>
    <numFmt numFmtId="169" formatCode="#,##0_ ;\-#,##0\ "/>
    <numFmt numFmtId="170" formatCode="[$€-413]\ #,##0.00"/>
    <numFmt numFmtId="171" formatCode="0.000%"/>
    <numFmt numFmtId="172" formatCode="#,##0.000"/>
  </numFmts>
  <fonts count="59">
    <font>
      <sz val="11"/>
      <color theme="1"/>
      <name val="Calibri"/>
      <family val="2"/>
      <scheme val="minor"/>
    </font>
    <font>
      <sz val="11"/>
      <color theme="1"/>
      <name val="Calibri"/>
      <family val="2"/>
      <scheme val="minor"/>
    </font>
    <font>
      <u/>
      <sz val="11"/>
      <color theme="10"/>
      <name val="Calibri"/>
      <family val="2"/>
      <scheme val="minor"/>
    </font>
    <font>
      <sz val="11"/>
      <color rgb="FF000000"/>
      <name val="AP Type Text"/>
      <family val="2"/>
    </font>
    <font>
      <b/>
      <sz val="11"/>
      <color rgb="FF000000"/>
      <name val="AP Type Text"/>
      <family val="2"/>
    </font>
    <font>
      <b/>
      <sz val="11"/>
      <color theme="1"/>
      <name val="AP Type Text"/>
      <family val="2"/>
    </font>
    <font>
      <sz val="11"/>
      <color theme="1"/>
      <name val="AP Type Text"/>
      <family val="2"/>
    </font>
    <font>
      <b/>
      <sz val="11"/>
      <color theme="0"/>
      <name val="AP Type Text"/>
      <family val="2"/>
    </font>
    <font>
      <i/>
      <sz val="11"/>
      <color theme="1"/>
      <name val="AP Type Text"/>
      <family val="2"/>
    </font>
    <font>
      <b/>
      <i/>
      <sz val="11"/>
      <color theme="1"/>
      <name val="AP Type Text"/>
      <family val="2"/>
    </font>
    <font>
      <i/>
      <sz val="11"/>
      <name val="AP Type Text"/>
      <family val="2"/>
    </font>
    <font>
      <sz val="11"/>
      <name val="AP Type Text"/>
      <family val="2"/>
    </font>
    <font>
      <vertAlign val="superscript"/>
      <sz val="11"/>
      <color theme="1"/>
      <name val="AP Type Text"/>
      <family val="2"/>
    </font>
    <font>
      <sz val="11"/>
      <color rgb="FFFF0000"/>
      <name val="AP Type Text"/>
      <family val="2"/>
    </font>
    <font>
      <strike/>
      <sz val="11"/>
      <color rgb="FFFF0000"/>
      <name val="AP Type Text"/>
      <family val="2"/>
    </font>
    <font>
      <b/>
      <sz val="11"/>
      <color rgb="FFDC1928"/>
      <name val="AP Type Text"/>
      <family val="2"/>
    </font>
    <font>
      <sz val="11"/>
      <color rgb="FFDC1928"/>
      <name val="AP Type Text"/>
      <family val="2"/>
    </font>
    <font>
      <b/>
      <i/>
      <sz val="11"/>
      <color rgb="FFDC1928"/>
      <name val="AP Type Text"/>
      <family val="2"/>
    </font>
    <font>
      <b/>
      <i/>
      <sz val="12"/>
      <color theme="1"/>
      <name val="AP Type Text"/>
      <family val="2"/>
    </font>
    <font>
      <b/>
      <sz val="16"/>
      <color theme="0"/>
      <name val="AP Type Text"/>
      <family val="2"/>
    </font>
    <font>
      <sz val="11"/>
      <color rgb="FFC00000"/>
      <name val="AP Type Text"/>
      <family val="2"/>
    </font>
    <font>
      <b/>
      <sz val="11"/>
      <color rgb="FFFF0000"/>
      <name val="AP Type Text"/>
      <family val="2"/>
    </font>
    <font>
      <i/>
      <sz val="11"/>
      <color rgb="FF000000"/>
      <name val="AP Type Text"/>
      <family val="2"/>
    </font>
    <font>
      <sz val="11"/>
      <color rgb="FFDC1928"/>
      <name val="Aptos Narrow"/>
      <family val="2"/>
    </font>
    <font>
      <b/>
      <sz val="14"/>
      <color rgb="FFDC1928"/>
      <name val="AP Type Text"/>
      <family val="2"/>
    </font>
    <font>
      <sz val="11"/>
      <color theme="1"/>
      <name val="AP Type Text"/>
      <family val="2"/>
    </font>
    <font>
      <sz val="11"/>
      <color rgb="FF000000"/>
      <name val="AP Letter Light"/>
    </font>
    <font>
      <sz val="10"/>
      <name val="Arial"/>
      <family val="2"/>
    </font>
    <font>
      <sz val="10"/>
      <color theme="1"/>
      <name val="Arial"/>
      <family val="2"/>
    </font>
    <font>
      <sz val="11"/>
      <name val="Aptos Narrow"/>
      <family val="2"/>
    </font>
    <font>
      <sz val="8"/>
      <name val="Arial"/>
      <family val="2"/>
    </font>
    <font>
      <b/>
      <sz val="9"/>
      <name val="Times New Roman"/>
      <family val="1"/>
    </font>
    <font>
      <sz val="9"/>
      <name val="Times New Roman"/>
      <family val="1"/>
    </font>
    <font>
      <b/>
      <sz val="16"/>
      <color rgb="FFDC1928"/>
      <name val="AP Type Text"/>
      <family val="2"/>
    </font>
    <font>
      <b/>
      <i/>
      <sz val="11"/>
      <name val="AP Type Text"/>
      <family val="2"/>
    </font>
    <font>
      <sz val="8"/>
      <name val="Calibri"/>
      <family val="2"/>
      <scheme val="minor"/>
    </font>
    <font>
      <b/>
      <vertAlign val="subscript"/>
      <sz val="11"/>
      <color theme="1"/>
      <name val="AP Type Text"/>
      <family val="2"/>
    </font>
    <font>
      <b/>
      <sz val="11"/>
      <color theme="1"/>
      <name val="Calibri"/>
      <family val="2"/>
      <scheme val="minor"/>
    </font>
    <font>
      <sz val="11"/>
      <color theme="1"/>
      <name val="AP Type Text"/>
      <family val="2"/>
    </font>
    <font>
      <b/>
      <sz val="11"/>
      <name val="AP Type Text"/>
      <family val="2"/>
    </font>
    <font>
      <i/>
      <vertAlign val="superscript"/>
      <sz val="11"/>
      <color theme="1"/>
      <name val="AP Type Text"/>
      <family val="2"/>
    </font>
    <font>
      <b/>
      <i/>
      <sz val="11"/>
      <color rgb="FF000000"/>
      <name val="AP Type Text"/>
      <family val="2"/>
    </font>
    <font>
      <vertAlign val="subscript"/>
      <sz val="11"/>
      <color rgb="FF000000"/>
      <name val="AP Type Text"/>
      <family val="2"/>
    </font>
    <font>
      <vertAlign val="superscript"/>
      <sz val="11"/>
      <color rgb="FF000000"/>
      <name val="AP Type Text"/>
      <family val="2"/>
    </font>
    <font>
      <b/>
      <vertAlign val="subscript"/>
      <sz val="11"/>
      <color rgb="FF000000"/>
      <name val="AP Type Text"/>
      <family val="2"/>
    </font>
    <font>
      <vertAlign val="superscript"/>
      <sz val="11"/>
      <name val="AP Type Text"/>
      <family val="2"/>
    </font>
    <font>
      <i/>
      <vertAlign val="superscript"/>
      <sz val="11"/>
      <color rgb="FF000000"/>
      <name val="Arial"/>
      <family val="2"/>
    </font>
    <font>
      <strike/>
      <sz val="11"/>
      <name val="AP Type Text"/>
      <family val="2"/>
    </font>
    <font>
      <sz val="11"/>
      <color rgb="FF00B050"/>
      <name val="Aptos Narrow"/>
      <family val="2"/>
    </font>
    <font>
      <sz val="16"/>
      <color rgb="FFFF0000"/>
      <name val="AP Type Text"/>
      <family val="2"/>
    </font>
    <font>
      <sz val="16"/>
      <color rgb="FFDC1928"/>
      <name val="AP Type Text"/>
      <family val="2"/>
    </font>
    <font>
      <b/>
      <sz val="11"/>
      <color theme="1"/>
      <name val="AP Type Text"/>
      <family val="2"/>
    </font>
    <font>
      <sz val="11"/>
      <name val="AP Type Text"/>
      <family val="2"/>
    </font>
    <font>
      <sz val="11"/>
      <color rgb="FF000000"/>
      <name val="AP Type Text"/>
      <family val="2"/>
    </font>
    <font>
      <b/>
      <vertAlign val="superscript"/>
      <sz val="11"/>
      <color theme="1"/>
      <name val="AP Type Text"/>
      <family val="2"/>
    </font>
    <font>
      <sz val="12"/>
      <color rgb="FF000000"/>
      <name val="AP Type Text"/>
      <family val="2"/>
    </font>
    <font>
      <i/>
      <vertAlign val="superscript"/>
      <sz val="11"/>
      <color rgb="FF000000"/>
      <name val="AP Type Text"/>
      <family val="2"/>
    </font>
    <font>
      <vertAlign val="subscript"/>
      <sz val="11"/>
      <color theme="1"/>
      <name val="AP Type Text"/>
      <family val="2"/>
    </font>
    <font>
      <u/>
      <sz val="11"/>
      <color theme="10"/>
      <name val="AP Type Text"/>
      <family val="2"/>
    </font>
  </fonts>
  <fills count="8">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DC1928"/>
        <bgColor indexed="64"/>
      </patternFill>
    </fill>
    <fill>
      <patternFill patternType="solid">
        <fgColor theme="0" tint="-4.9989318521683403E-2"/>
        <bgColor indexed="64"/>
      </patternFill>
    </fill>
    <fill>
      <patternFill patternType="solid">
        <fgColor theme="0"/>
        <bgColor rgb="FF000000"/>
      </patternFill>
    </fill>
    <fill>
      <patternFill patternType="solid">
        <fgColor theme="0" tint="-4.9989318521683403E-2"/>
        <bgColor rgb="FF000000"/>
      </patternFill>
    </fill>
  </fills>
  <borders count="28">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rgb="FFDC1928"/>
      </top>
      <bottom style="thin">
        <color rgb="FFDC1928"/>
      </bottom>
      <diagonal/>
    </border>
    <border>
      <left/>
      <right/>
      <top style="thin">
        <color rgb="FFDC1928"/>
      </top>
      <bottom/>
      <diagonal/>
    </border>
    <border>
      <left/>
      <right/>
      <top/>
      <bottom style="thin">
        <color rgb="FFDC1928"/>
      </bottom>
      <diagonal/>
    </border>
    <border>
      <left/>
      <right/>
      <top style="thin">
        <color rgb="FFD60524"/>
      </top>
      <bottom style="thin">
        <color rgb="FFD60524"/>
      </bottom>
      <diagonal/>
    </border>
    <border>
      <left/>
      <right/>
      <top/>
      <bottom style="medium">
        <color rgb="FFDC1928"/>
      </bottom>
      <diagonal/>
    </border>
    <border>
      <left/>
      <right/>
      <top style="medium">
        <color rgb="FFDC1928"/>
      </top>
      <bottom style="thin">
        <color indexed="64"/>
      </bottom>
      <diagonal/>
    </border>
    <border>
      <left/>
      <right/>
      <top/>
      <bottom style="medium">
        <color indexed="64"/>
      </bottom>
      <diagonal/>
    </border>
    <border>
      <left/>
      <right/>
      <top style="thin">
        <color indexed="64"/>
      </top>
      <bottom style="medium">
        <color indexed="64"/>
      </bottom>
      <diagonal/>
    </border>
    <border>
      <left/>
      <right/>
      <top style="medium">
        <color rgb="FFDC1928"/>
      </top>
      <bottom style="medium">
        <color indexed="64"/>
      </bottom>
      <diagonal/>
    </border>
    <border>
      <left/>
      <right/>
      <top style="medium">
        <color rgb="FFDC1928"/>
      </top>
      <bottom/>
      <diagonal/>
    </border>
    <border>
      <left/>
      <right/>
      <top/>
      <bottom style="thin">
        <color rgb="FFD60524"/>
      </bottom>
      <diagonal/>
    </border>
    <border>
      <left/>
      <right/>
      <top style="thin">
        <color rgb="FFD60524"/>
      </top>
      <bottom style="thin">
        <color rgb="FFDC1928"/>
      </bottom>
      <diagonal/>
    </border>
    <border>
      <left/>
      <right/>
      <top style="thin">
        <color rgb="FFD60524"/>
      </top>
      <bottom/>
      <diagonal/>
    </border>
    <border>
      <left/>
      <right/>
      <top style="medium">
        <color indexed="64"/>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top style="thin">
        <color rgb="FFFFFFFF"/>
      </top>
      <bottom/>
      <diagonal/>
    </border>
    <border>
      <left style="thin">
        <color rgb="FFFFFFFF"/>
      </left>
      <right/>
      <top style="medium">
        <color indexed="64"/>
      </top>
      <bottom style="thin">
        <color rgb="FFFFFFFF"/>
      </bottom>
      <diagonal/>
    </border>
    <border>
      <left/>
      <right/>
      <top style="medium">
        <color indexed="64"/>
      </top>
      <bottom style="thin">
        <color rgb="FFFFFFFF"/>
      </bottom>
      <diagonal/>
    </border>
    <border>
      <left/>
      <right/>
      <top style="medium">
        <color rgb="FFDC1928"/>
      </top>
      <bottom style="thin">
        <color rgb="FFDC1928"/>
      </bottom>
      <diagonal/>
    </border>
    <border>
      <left style="thin">
        <color rgb="FFFFFFFF"/>
      </left>
      <right/>
      <top/>
      <bottom style="thin">
        <color rgb="FFFFFFFF"/>
      </bottom>
      <diagonal/>
    </border>
    <border>
      <left/>
      <right/>
      <top/>
      <bottom style="thin">
        <color rgb="FFFFFFFF"/>
      </bottom>
      <diagonal/>
    </border>
    <border>
      <left/>
      <right/>
      <top style="thin">
        <color rgb="FFDC1928"/>
      </top>
      <bottom style="thin">
        <color rgb="FFC00000"/>
      </bottom>
      <diagonal/>
    </border>
    <border>
      <left style="thin">
        <color rgb="FFFFFFFF"/>
      </left>
      <right/>
      <top/>
      <bottom/>
      <diagonal/>
    </border>
  </borders>
  <cellStyleXfs count="65">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2" fillId="0" borderId="0" applyNumberFormat="0" applyFill="0" applyBorder="0" applyAlignment="0" applyProtection="0"/>
    <xf numFmtId="44" fontId="1" fillId="0" borderId="0" applyFont="0" applyFill="0" applyBorder="0" applyAlignment="0" applyProtection="0"/>
    <xf numFmtId="0" fontId="27" fillId="0" borderId="0" applyNumberFormat="0" applyFont="0" applyFill="0" applyBorder="0" applyProtection="0">
      <alignment horizontal="left" vertical="center" indent="5"/>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 fontId="27" fillId="0" borderId="0"/>
    <xf numFmtId="0" fontId="28" fillId="0" borderId="0"/>
    <xf numFmtId="0" fontId="29" fillId="0" borderId="0"/>
    <xf numFmtId="0" fontId="30" fillId="0" borderId="0"/>
    <xf numFmtId="0" fontId="31" fillId="0" borderId="0" applyNumberFormat="0" applyFill="0" applyBorder="0" applyProtection="0">
      <alignment horizontal="left" vertical="center"/>
    </xf>
    <xf numFmtId="0" fontId="32" fillId="0" borderId="0"/>
    <xf numFmtId="0" fontId="27" fillId="0" borderId="0"/>
    <xf numFmtId="170" fontId="1" fillId="0" borderId="0"/>
    <xf numFmtId="0" fontId="27"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636">
    <xf numFmtId="0" fontId="0" fillId="0" borderId="0" xfId="0"/>
    <xf numFmtId="0" fontId="5" fillId="0" borderId="0" xfId="0" applyFont="1"/>
    <xf numFmtId="0" fontId="6" fillId="0" borderId="0" xfId="0" applyFont="1"/>
    <xf numFmtId="0" fontId="6" fillId="0" borderId="0" xfId="0" applyFont="1" applyAlignment="1">
      <alignment vertical="top"/>
    </xf>
    <xf numFmtId="0" fontId="6" fillId="0" borderId="0" xfId="0" applyFont="1" applyAlignment="1">
      <alignment vertical="center"/>
    </xf>
    <xf numFmtId="0" fontId="6" fillId="0" borderId="0" xfId="0" applyFont="1" applyAlignment="1">
      <alignment horizontal="left" vertical="top"/>
    </xf>
    <xf numFmtId="0" fontId="6" fillId="0" borderId="4" xfId="0" applyFont="1" applyBorder="1" applyAlignment="1">
      <alignment horizontal="left" vertical="center" wrapText="1"/>
    </xf>
    <xf numFmtId="0" fontId="5" fillId="0" borderId="4" xfId="0" applyFont="1" applyBorder="1" applyAlignment="1">
      <alignment vertical="center" wrapText="1"/>
    </xf>
    <xf numFmtId="0" fontId="6" fillId="0" borderId="0" xfId="0" applyFont="1" applyAlignment="1">
      <alignment horizontal="left" vertical="center" wrapText="1"/>
    </xf>
    <xf numFmtId="0" fontId="3" fillId="0" borderId="4" xfId="0" applyFont="1" applyBorder="1" applyAlignment="1">
      <alignment horizontal="justify" vertical="center" wrapText="1"/>
    </xf>
    <xf numFmtId="0" fontId="6" fillId="0" borderId="4" xfId="0" applyFont="1" applyBorder="1" applyAlignment="1">
      <alignment vertical="center" wrapText="1"/>
    </xf>
    <xf numFmtId="0" fontId="6" fillId="0" borderId="6" xfId="0" applyFont="1" applyBorder="1" applyAlignment="1">
      <alignment vertical="center" wrapText="1"/>
    </xf>
    <xf numFmtId="0" fontId="6" fillId="4" borderId="0" xfId="0" applyFont="1" applyFill="1"/>
    <xf numFmtId="0" fontId="7" fillId="4" borderId="0" xfId="0" applyFont="1" applyFill="1"/>
    <xf numFmtId="0" fontId="6" fillId="2" borderId="0" xfId="0" applyFont="1" applyFill="1"/>
    <xf numFmtId="0" fontId="6" fillId="2" borderId="4" xfId="0" applyFont="1" applyFill="1" applyBorder="1" applyAlignment="1">
      <alignment vertical="center"/>
    </xf>
    <xf numFmtId="0" fontId="6" fillId="2" borderId="0" xfId="0" applyFont="1" applyFill="1" applyAlignment="1">
      <alignment vertical="center"/>
    </xf>
    <xf numFmtId="0" fontId="10" fillId="3" borderId="4" xfId="0" applyFont="1" applyFill="1" applyBorder="1" applyAlignment="1">
      <alignment vertical="top" wrapText="1"/>
    </xf>
    <xf numFmtId="0" fontId="11" fillId="3" borderId="4" xfId="0" applyFont="1" applyFill="1" applyBorder="1" applyAlignment="1">
      <alignment vertical="top" wrapText="1"/>
    </xf>
    <xf numFmtId="0" fontId="11" fillId="0" borderId="4" xfId="0" applyFont="1" applyBorder="1" applyAlignment="1">
      <alignment vertical="top" wrapText="1"/>
    </xf>
    <xf numFmtId="0" fontId="3" fillId="3" borderId="4" xfId="0" applyFont="1" applyFill="1" applyBorder="1" applyAlignment="1">
      <alignment vertical="top" wrapText="1"/>
    </xf>
    <xf numFmtId="0" fontId="6" fillId="0" borderId="4" xfId="0" applyFont="1" applyBorder="1" applyAlignment="1">
      <alignment horizontal="left" vertical="top" wrapText="1"/>
    </xf>
    <xf numFmtId="0" fontId="5" fillId="0" borderId="0" xfId="0" applyFont="1" applyAlignment="1">
      <alignment horizontal="left" vertical="center" indent="1"/>
    </xf>
    <xf numFmtId="0" fontId="13" fillId="0" borderId="0" xfId="0" applyFont="1"/>
    <xf numFmtId="4" fontId="6" fillId="0" borderId="0" xfId="0" applyNumberFormat="1" applyFont="1" applyAlignment="1">
      <alignment vertical="center"/>
    </xf>
    <xf numFmtId="4" fontId="6" fillId="2" borderId="0" xfId="0" applyNumberFormat="1" applyFont="1" applyFill="1"/>
    <xf numFmtId="0" fontId="4" fillId="0" borderId="4" xfId="0" applyFont="1" applyBorder="1" applyAlignment="1">
      <alignment vertical="center" wrapText="1"/>
    </xf>
    <xf numFmtId="0" fontId="4" fillId="0" borderId="4" xfId="0" applyFont="1" applyBorder="1" applyAlignment="1">
      <alignment horizontal="justify" vertical="center" wrapText="1"/>
    </xf>
    <xf numFmtId="0" fontId="16" fillId="0" borderId="0" xfId="0" applyFont="1"/>
    <xf numFmtId="0" fontId="17" fillId="0" borderId="0" xfId="0" applyFont="1"/>
    <xf numFmtId="0" fontId="5" fillId="0" borderId="0" xfId="0" applyFont="1" applyAlignment="1">
      <alignment horizontal="left" vertical="center" wrapText="1"/>
    </xf>
    <xf numFmtId="0" fontId="6" fillId="0" borderId="7" xfId="0" applyFont="1" applyBorder="1" applyAlignment="1">
      <alignment horizontal="left" vertical="center" wrapText="1"/>
    </xf>
    <xf numFmtId="0" fontId="0" fillId="0" borderId="0" xfId="0" applyAlignment="1">
      <alignment vertical="center"/>
    </xf>
    <xf numFmtId="0" fontId="6" fillId="0" borderId="0" xfId="0" applyFont="1" applyAlignment="1">
      <alignment vertical="center" wrapText="1"/>
    </xf>
    <xf numFmtId="164" fontId="6" fillId="0" borderId="0" xfId="0" applyNumberFormat="1" applyFont="1"/>
    <xf numFmtId="0" fontId="20" fillId="0" borderId="0" xfId="0" applyFont="1"/>
    <xf numFmtId="0" fontId="21" fillId="0" borderId="0" xfId="0" applyFont="1" applyAlignment="1">
      <alignment horizontal="left" vertical="center" indent="1"/>
    </xf>
    <xf numFmtId="0" fontId="13" fillId="0" borderId="0" xfId="0" applyFont="1" applyAlignment="1">
      <alignment horizontal="left" vertical="center" indent="1"/>
    </xf>
    <xf numFmtId="0" fontId="11" fillId="0" borderId="4" xfId="0" applyFont="1" applyBorder="1" applyAlignment="1">
      <alignment vertical="center" wrapText="1"/>
    </xf>
    <xf numFmtId="0" fontId="5" fillId="0" borderId="4" xfId="0" applyFont="1" applyBorder="1" applyAlignment="1">
      <alignment vertical="center"/>
    </xf>
    <xf numFmtId="0" fontId="3" fillId="0" borderId="0" xfId="0" applyFont="1" applyAlignment="1">
      <alignment horizontal="left"/>
    </xf>
    <xf numFmtId="0" fontId="6" fillId="0" borderId="0" xfId="0" applyFont="1" applyAlignment="1">
      <alignment horizontal="center"/>
    </xf>
    <xf numFmtId="0" fontId="6" fillId="4" borderId="0" xfId="0" applyFont="1" applyFill="1" applyAlignment="1">
      <alignment horizontal="center"/>
    </xf>
    <xf numFmtId="0" fontId="5" fillId="0" borderId="0" xfId="0" applyFont="1" applyAlignment="1">
      <alignment horizontal="center"/>
    </xf>
    <xf numFmtId="0" fontId="3" fillId="0" borderId="0" xfId="0" applyFont="1" applyAlignment="1">
      <alignment horizontal="center"/>
    </xf>
    <xf numFmtId="0" fontId="17" fillId="0" borderId="0" xfId="0" applyFont="1" applyAlignment="1">
      <alignment horizontal="center"/>
    </xf>
    <xf numFmtId="0" fontId="4" fillId="0" borderId="4" xfId="0" applyFont="1" applyBorder="1" applyAlignment="1">
      <alignment horizontal="center" wrapText="1"/>
    </xf>
    <xf numFmtId="0" fontId="3" fillId="0" borderId="4" xfId="0" applyFont="1" applyBorder="1" applyAlignment="1">
      <alignment horizontal="center" wrapText="1"/>
    </xf>
    <xf numFmtId="0" fontId="6" fillId="2" borderId="0" xfId="0" applyFont="1" applyFill="1" applyAlignment="1">
      <alignment horizontal="center"/>
    </xf>
    <xf numFmtId="0" fontId="6" fillId="0" borderId="0" xfId="0" applyFont="1" applyAlignment="1">
      <alignment horizontal="left" vertical="top" wrapText="1"/>
    </xf>
    <xf numFmtId="0" fontId="23" fillId="0" borderId="0" xfId="0" applyFont="1" applyAlignment="1">
      <alignment horizontal="right" vertical="center" wrapText="1"/>
    </xf>
    <xf numFmtId="0" fontId="6" fillId="0" borderId="1" xfId="0" applyFont="1" applyBorder="1"/>
    <xf numFmtId="0" fontId="6" fillId="5" borderId="0" xfId="0" applyFont="1" applyFill="1"/>
    <xf numFmtId="0" fontId="6" fillId="0" borderId="10" xfId="0" applyFont="1" applyBorder="1"/>
    <xf numFmtId="0" fontId="6" fillId="5" borderId="0" xfId="0" applyFont="1" applyFill="1" applyAlignment="1">
      <alignment horizontal="right" vertical="center"/>
    </xf>
    <xf numFmtId="0" fontId="24" fillId="0" borderId="0" xfId="0" applyFont="1"/>
    <xf numFmtId="1" fontId="15" fillId="2" borderId="0" xfId="3" applyNumberFormat="1" applyFont="1" applyFill="1" applyAlignment="1">
      <alignment horizontal="right" vertical="center"/>
    </xf>
    <xf numFmtId="0" fontId="6" fillId="0" borderId="8" xfId="0" applyFont="1" applyBorder="1"/>
    <xf numFmtId="0" fontId="15" fillId="0" borderId="8" xfId="0" applyFont="1" applyBorder="1" applyAlignment="1">
      <alignment horizontal="right"/>
    </xf>
    <xf numFmtId="0" fontId="15" fillId="5" borderId="8" xfId="0" applyFont="1" applyFill="1" applyBorder="1" applyAlignment="1">
      <alignment horizontal="right"/>
    </xf>
    <xf numFmtId="0" fontId="6" fillId="5" borderId="10" xfId="0" applyFont="1" applyFill="1" applyBorder="1" applyAlignment="1">
      <alignment horizontal="right" vertical="center"/>
    </xf>
    <xf numFmtId="0" fontId="5" fillId="0" borderId="3" xfId="0" applyFont="1" applyBorder="1"/>
    <xf numFmtId="164" fontId="5" fillId="2" borderId="9" xfId="3" applyNumberFormat="1" applyFont="1" applyFill="1" applyBorder="1" applyAlignment="1">
      <alignment horizontal="right"/>
    </xf>
    <xf numFmtId="164" fontId="6" fillId="2" borderId="0" xfId="3" applyNumberFormat="1" applyFont="1" applyFill="1" applyBorder="1" applyAlignment="1"/>
    <xf numFmtId="164" fontId="6" fillId="2" borderId="10" xfId="3" applyNumberFormat="1" applyFont="1" applyFill="1" applyBorder="1" applyAlignment="1"/>
    <xf numFmtId="164" fontId="6" fillId="2" borderId="8" xfId="3" applyNumberFormat="1" applyFont="1" applyFill="1" applyBorder="1" applyAlignment="1"/>
    <xf numFmtId="0" fontId="6" fillId="5" borderId="0" xfId="0" applyFont="1" applyFill="1" applyAlignment="1">
      <alignment horizontal="right"/>
    </xf>
    <xf numFmtId="0" fontId="6" fillId="5" borderId="10" xfId="0" applyFont="1" applyFill="1" applyBorder="1" applyAlignment="1">
      <alignment horizontal="right"/>
    </xf>
    <xf numFmtId="164" fontId="5" fillId="2" borderId="9" xfId="3" applyNumberFormat="1" applyFont="1" applyFill="1" applyBorder="1" applyAlignment="1">
      <alignment horizontal="right" wrapText="1"/>
    </xf>
    <xf numFmtId="164" fontId="6" fillId="0" borderId="0" xfId="3" applyNumberFormat="1" applyFont="1" applyFill="1" applyBorder="1" applyAlignment="1"/>
    <xf numFmtId="164" fontId="6" fillId="5" borderId="0" xfId="3" applyNumberFormat="1" applyFont="1" applyFill="1" applyBorder="1" applyAlignment="1"/>
    <xf numFmtId="165" fontId="6" fillId="5" borderId="0" xfId="2" applyNumberFormat="1" applyFont="1" applyFill="1" applyBorder="1" applyAlignment="1">
      <alignment horizontal="right"/>
    </xf>
    <xf numFmtId="165" fontId="6" fillId="5" borderId="10" xfId="2" applyNumberFormat="1" applyFont="1" applyFill="1" applyBorder="1" applyAlignment="1">
      <alignment horizontal="right"/>
    </xf>
    <xf numFmtId="9" fontId="6" fillId="5" borderId="0" xfId="0" applyNumberFormat="1" applyFont="1" applyFill="1" applyAlignment="1">
      <alignment horizontal="right" vertical="center"/>
    </xf>
    <xf numFmtId="9" fontId="6" fillId="5" borderId="1" xfId="0" applyNumberFormat="1" applyFont="1" applyFill="1" applyBorder="1" applyAlignment="1">
      <alignment horizontal="right" vertical="center"/>
    </xf>
    <xf numFmtId="0" fontId="5" fillId="2" borderId="0" xfId="0" applyFont="1" applyFill="1" applyAlignment="1">
      <alignment vertical="center"/>
    </xf>
    <xf numFmtId="0" fontId="5" fillId="2" borderId="0" xfId="0" applyFont="1" applyFill="1"/>
    <xf numFmtId="0" fontId="6" fillId="2" borderId="10" xfId="0" applyFont="1" applyFill="1" applyBorder="1"/>
    <xf numFmtId="0" fontId="15" fillId="2" borderId="8" xfId="0" applyFont="1" applyFill="1" applyBorder="1"/>
    <xf numFmtId="0" fontId="6" fillId="2" borderId="9" xfId="0" applyFont="1" applyFill="1" applyBorder="1" applyAlignment="1">
      <alignment horizontal="right" vertical="center" wrapText="1"/>
    </xf>
    <xf numFmtId="0" fontId="6" fillId="5" borderId="9" xfId="0" applyFont="1" applyFill="1" applyBorder="1" applyAlignment="1">
      <alignment horizontal="right" vertical="center" wrapText="1"/>
    </xf>
    <xf numFmtId="0" fontId="5" fillId="2" borderId="9" xfId="0" applyFont="1" applyFill="1" applyBorder="1" applyAlignment="1">
      <alignment horizontal="right" vertical="center" wrapText="1"/>
    </xf>
    <xf numFmtId="0" fontId="5" fillId="5" borderId="9" xfId="0" applyFont="1" applyFill="1" applyBorder="1" applyAlignment="1">
      <alignment horizontal="right" vertical="center" wrapText="1"/>
    </xf>
    <xf numFmtId="0" fontId="5" fillId="2" borderId="8" xfId="0" applyFont="1" applyFill="1" applyBorder="1" applyAlignment="1">
      <alignment horizontal="right" vertical="center"/>
    </xf>
    <xf numFmtId="0" fontId="5" fillId="2" borderId="8" xfId="0" applyFont="1" applyFill="1" applyBorder="1" applyAlignment="1">
      <alignment horizontal="center" vertical="center" wrapText="1"/>
    </xf>
    <xf numFmtId="0" fontId="15" fillId="2" borderId="2" xfId="0" applyFont="1" applyFill="1" applyBorder="1" applyAlignment="1">
      <alignment horizontal="center"/>
    </xf>
    <xf numFmtId="165" fontId="6" fillId="0" borderId="0" xfId="2" applyNumberFormat="1" applyFont="1" applyBorder="1" applyAlignment="1">
      <alignment horizontal="left" vertical="center"/>
    </xf>
    <xf numFmtId="165" fontId="6" fillId="0" borderId="10" xfId="2" applyNumberFormat="1" applyFont="1" applyBorder="1" applyAlignment="1">
      <alignment horizontal="left" vertical="center"/>
    </xf>
    <xf numFmtId="165" fontId="5" fillId="0" borderId="11" xfId="2" applyNumberFormat="1" applyFont="1" applyBorder="1" applyAlignment="1">
      <alignment horizontal="left" vertical="center"/>
    </xf>
    <xf numFmtId="3" fontId="6" fillId="2" borderId="0" xfId="1" applyNumberFormat="1" applyFont="1" applyFill="1" applyBorder="1" applyAlignment="1">
      <alignment horizontal="right"/>
    </xf>
    <xf numFmtId="3" fontId="5" fillId="2" borderId="0" xfId="1" applyNumberFormat="1" applyFont="1" applyFill="1" applyBorder="1" applyAlignment="1">
      <alignment horizontal="right"/>
    </xf>
    <xf numFmtId="3" fontId="6" fillId="0" borderId="0" xfId="0" applyNumberFormat="1" applyFont="1"/>
    <xf numFmtId="165" fontId="6" fillId="0" borderId="12" xfId="2" applyNumberFormat="1" applyFont="1" applyBorder="1" applyAlignment="1">
      <alignment horizontal="left" vertical="center"/>
    </xf>
    <xf numFmtId="1" fontId="15" fillId="2" borderId="8" xfId="3" applyNumberFormat="1" applyFont="1" applyFill="1" applyBorder="1"/>
    <xf numFmtId="1" fontId="15" fillId="5" borderId="8" xfId="3" applyNumberFormat="1" applyFont="1" applyFill="1" applyBorder="1"/>
    <xf numFmtId="2" fontId="6" fillId="5" borderId="0" xfId="3" applyNumberFormat="1" applyFont="1" applyFill="1" applyBorder="1" applyAlignment="1">
      <alignment horizontal="right" vertical="center"/>
    </xf>
    <xf numFmtId="1" fontId="6" fillId="2" borderId="0" xfId="3" applyNumberFormat="1" applyFont="1" applyFill="1" applyBorder="1" applyAlignment="1">
      <alignment horizontal="right" vertical="center"/>
    </xf>
    <xf numFmtId="1" fontId="6" fillId="5" borderId="0" xfId="3" applyNumberFormat="1" applyFont="1" applyFill="1" applyBorder="1" applyAlignment="1">
      <alignment horizontal="right" vertical="center"/>
    </xf>
    <xf numFmtId="2" fontId="6" fillId="2" borderId="0" xfId="3" applyNumberFormat="1" applyFont="1" applyFill="1" applyBorder="1" applyAlignment="1">
      <alignment horizontal="right" vertical="center"/>
    </xf>
    <xf numFmtId="1" fontId="6" fillId="2" borderId="10" xfId="3" applyNumberFormat="1" applyFont="1" applyFill="1" applyBorder="1" applyAlignment="1">
      <alignment horizontal="right" vertical="center"/>
    </xf>
    <xf numFmtId="1" fontId="6" fillId="5" borderId="10" xfId="3" applyNumberFormat="1" applyFont="1" applyFill="1" applyBorder="1" applyAlignment="1">
      <alignment horizontal="right" vertical="center"/>
    </xf>
    <xf numFmtId="0" fontId="21" fillId="0" borderId="8" xfId="0" applyFont="1" applyBorder="1" applyAlignment="1">
      <alignment horizontal="right"/>
    </xf>
    <xf numFmtId="0" fontId="21" fillId="5" borderId="8" xfId="0" applyFont="1" applyFill="1" applyBorder="1" applyAlignment="1">
      <alignment horizontal="right"/>
    </xf>
    <xf numFmtId="0" fontId="6" fillId="2" borderId="0" xfId="0" applyFont="1" applyFill="1" applyAlignment="1">
      <alignment horizontal="right"/>
    </xf>
    <xf numFmtId="3" fontId="6" fillId="2" borderId="0" xfId="0" applyNumberFormat="1" applyFont="1" applyFill="1" applyAlignment="1">
      <alignment horizontal="right"/>
    </xf>
    <xf numFmtId="3" fontId="6" fillId="5" borderId="0" xfId="0" applyNumberFormat="1" applyFont="1" applyFill="1" applyAlignment="1">
      <alignment horizontal="right"/>
    </xf>
    <xf numFmtId="0" fontId="6" fillId="0" borderId="10" xfId="0" applyFont="1" applyBorder="1" applyAlignment="1">
      <alignment horizontal="left" vertical="center" wrapText="1"/>
    </xf>
    <xf numFmtId="165" fontId="6" fillId="0" borderId="0" xfId="2" applyNumberFormat="1" applyFont="1" applyBorder="1" applyAlignment="1">
      <alignment vertical="center"/>
    </xf>
    <xf numFmtId="165" fontId="6" fillId="0" borderId="10" xfId="2" applyNumberFormat="1" applyFont="1" applyBorder="1" applyAlignment="1">
      <alignment vertical="center"/>
    </xf>
    <xf numFmtId="0" fontId="6" fillId="2" borderId="4" xfId="0" applyFont="1" applyFill="1" applyBorder="1" applyAlignment="1">
      <alignment horizontal="left" vertical="top" wrapText="1"/>
    </xf>
    <xf numFmtId="0" fontId="15" fillId="2" borderId="8" xfId="0" applyFont="1" applyFill="1" applyBorder="1" applyAlignment="1">
      <alignment horizontal="right"/>
    </xf>
    <xf numFmtId="0" fontId="6" fillId="2" borderId="0" xfId="0" applyFont="1" applyFill="1" applyAlignment="1">
      <alignment horizontal="right" vertical="center"/>
    </xf>
    <xf numFmtId="0" fontId="6" fillId="2" borderId="10" xfId="0" applyFont="1" applyFill="1" applyBorder="1" applyAlignment="1">
      <alignment horizontal="right" vertical="center"/>
    </xf>
    <xf numFmtId="9" fontId="6" fillId="2" borderId="0" xfId="2" applyFont="1" applyFill="1" applyAlignment="1">
      <alignment horizontal="right"/>
    </xf>
    <xf numFmtId="0" fontId="5" fillId="5" borderId="0" xfId="0" applyFont="1" applyFill="1" applyAlignment="1">
      <alignment horizontal="right"/>
    </xf>
    <xf numFmtId="9" fontId="6" fillId="5" borderId="0" xfId="2" applyFont="1" applyFill="1" applyAlignment="1">
      <alignment horizontal="right"/>
    </xf>
    <xf numFmtId="9" fontId="5" fillId="5" borderId="0" xfId="2" applyFont="1" applyFill="1" applyAlignment="1">
      <alignment horizontal="right"/>
    </xf>
    <xf numFmtId="0" fontId="5" fillId="5" borderId="10" xfId="0" applyFont="1" applyFill="1" applyBorder="1" applyAlignment="1">
      <alignment horizontal="right" vertical="center"/>
    </xf>
    <xf numFmtId="3" fontId="5" fillId="2" borderId="0" xfId="0" applyNumberFormat="1" applyFont="1" applyFill="1" applyAlignment="1">
      <alignment horizontal="right"/>
    </xf>
    <xf numFmtId="9" fontId="5" fillId="2" borderId="0" xfId="2" applyFont="1" applyFill="1" applyAlignment="1">
      <alignment horizontal="right"/>
    </xf>
    <xf numFmtId="0" fontId="5" fillId="2" borderId="0" xfId="0" applyFont="1" applyFill="1" applyAlignment="1">
      <alignment horizontal="right"/>
    </xf>
    <xf numFmtId="0" fontId="5" fillId="2" borderId="10" xfId="0" applyFont="1" applyFill="1" applyBorder="1" applyAlignment="1">
      <alignment horizontal="right" vertical="center"/>
    </xf>
    <xf numFmtId="165" fontId="6" fillId="5" borderId="0" xfId="2" applyNumberFormat="1" applyFont="1" applyFill="1" applyAlignment="1">
      <alignment vertical="center"/>
    </xf>
    <xf numFmtId="165" fontId="6" fillId="5" borderId="10" xfId="2" applyNumberFormat="1" applyFont="1" applyFill="1" applyBorder="1" applyAlignment="1">
      <alignment vertical="center"/>
    </xf>
    <xf numFmtId="0" fontId="5" fillId="2" borderId="11" xfId="0" applyFont="1" applyFill="1" applyBorder="1"/>
    <xf numFmtId="3" fontId="5" fillId="2" borderId="11" xfId="1" applyNumberFormat="1" applyFont="1" applyFill="1" applyBorder="1" applyAlignment="1">
      <alignment horizontal="right"/>
    </xf>
    <xf numFmtId="165" fontId="6" fillId="5" borderId="0" xfId="2" applyNumberFormat="1" applyFont="1" applyFill="1" applyAlignment="1">
      <alignment horizontal="right"/>
    </xf>
    <xf numFmtId="165" fontId="6" fillId="0" borderId="12" xfId="2" applyNumberFormat="1" applyFont="1" applyBorder="1"/>
    <xf numFmtId="165" fontId="6" fillId="0" borderId="9" xfId="2" applyNumberFormat="1" applyFont="1" applyBorder="1" applyAlignment="1">
      <alignment horizontal="left" vertical="center"/>
    </xf>
    <xf numFmtId="165" fontId="5" fillId="5" borderId="9" xfId="2" applyNumberFormat="1" applyFont="1" applyFill="1" applyBorder="1" applyAlignment="1">
      <alignment horizontal="right"/>
    </xf>
    <xf numFmtId="9" fontId="5" fillId="0" borderId="9" xfId="2" applyFont="1" applyBorder="1" applyAlignment="1">
      <alignment horizontal="right"/>
    </xf>
    <xf numFmtId="3" fontId="5" fillId="5" borderId="11" xfId="0" applyNumberFormat="1" applyFont="1" applyFill="1" applyBorder="1" applyAlignment="1">
      <alignment horizontal="right"/>
    </xf>
    <xf numFmtId="165" fontId="6" fillId="2" borderId="0" xfId="2" applyNumberFormat="1" applyFont="1" applyFill="1"/>
    <xf numFmtId="1" fontId="6" fillId="2" borderId="0" xfId="2" applyNumberFormat="1" applyFont="1" applyFill="1"/>
    <xf numFmtId="1" fontId="6" fillId="2" borderId="10" xfId="2" applyNumberFormat="1" applyFont="1" applyFill="1" applyBorder="1"/>
    <xf numFmtId="165" fontId="6" fillId="0" borderId="0" xfId="2" applyNumberFormat="1" applyFont="1"/>
    <xf numFmtId="3" fontId="6" fillId="5" borderId="0" xfId="3" applyNumberFormat="1" applyFont="1" applyFill="1" applyBorder="1" applyAlignment="1">
      <alignment horizontal="right" vertical="center"/>
    </xf>
    <xf numFmtId="3" fontId="6" fillId="2" borderId="0" xfId="3" applyNumberFormat="1" applyFont="1" applyFill="1" applyBorder="1" applyAlignment="1">
      <alignment horizontal="right" vertical="center"/>
    </xf>
    <xf numFmtId="3" fontId="6" fillId="0" borderId="0" xfId="2" applyNumberFormat="1" applyFont="1" applyBorder="1" applyAlignment="1">
      <alignment horizontal="right" vertical="center"/>
    </xf>
    <xf numFmtId="3" fontId="5" fillId="0" borderId="11" xfId="2" applyNumberFormat="1" applyFont="1" applyBorder="1" applyAlignment="1">
      <alignment horizontal="right" vertical="center"/>
    </xf>
    <xf numFmtId="0" fontId="3" fillId="2" borderId="0" xfId="0" applyFont="1" applyFill="1" applyAlignment="1">
      <alignment horizontal="left"/>
    </xf>
    <xf numFmtId="0" fontId="3" fillId="2" borderId="0" xfId="0" applyFont="1" applyFill="1" applyAlignment="1">
      <alignment horizontal="center"/>
    </xf>
    <xf numFmtId="0" fontId="5" fillId="2" borderId="0" xfId="0" applyFont="1" applyFill="1" applyAlignment="1">
      <alignment horizontal="center"/>
    </xf>
    <xf numFmtId="0" fontId="7" fillId="2" borderId="0" xfId="0" applyFont="1" applyFill="1"/>
    <xf numFmtId="0" fontId="7" fillId="2" borderId="0" xfId="0" applyFont="1" applyFill="1" applyAlignment="1">
      <alignment horizontal="center"/>
    </xf>
    <xf numFmtId="0" fontId="6" fillId="2" borderId="0" xfId="0" applyFont="1" applyFill="1" applyAlignment="1">
      <alignment horizontal="left" vertical="center" wrapText="1"/>
    </xf>
    <xf numFmtId="0" fontId="23" fillId="2" borderId="0" xfId="0" applyFont="1" applyFill="1" applyAlignment="1">
      <alignment horizontal="center" vertical="center" wrapText="1"/>
    </xf>
    <xf numFmtId="0" fontId="6" fillId="2" borderId="0" xfId="0" applyFont="1" applyFill="1" applyAlignment="1">
      <alignment vertical="top"/>
    </xf>
    <xf numFmtId="0" fontId="3" fillId="2" borderId="0" xfId="0" applyFont="1" applyFill="1" applyAlignment="1">
      <alignment wrapText="1"/>
    </xf>
    <xf numFmtId="0" fontId="3" fillId="2" borderId="0" xfId="0" applyFont="1" applyFill="1" applyAlignment="1">
      <alignment horizontal="left" vertical="center" wrapText="1"/>
    </xf>
    <xf numFmtId="0" fontId="8" fillId="2" borderId="0" xfId="0" applyFont="1" applyFill="1"/>
    <xf numFmtId="0" fontId="6" fillId="2" borderId="0" xfId="0" applyFont="1" applyFill="1" applyAlignment="1">
      <alignment horizontal="center" vertical="center"/>
    </xf>
    <xf numFmtId="0" fontId="6" fillId="2" borderId="0" xfId="0" applyFont="1" applyFill="1" applyAlignment="1">
      <alignment vertical="center" wrapText="1"/>
    </xf>
    <xf numFmtId="0" fontId="5" fillId="2" borderId="0" xfId="0" applyFont="1" applyFill="1" applyAlignment="1">
      <alignment vertical="center" wrapText="1"/>
    </xf>
    <xf numFmtId="0" fontId="5" fillId="2" borderId="0" xfId="0" applyFont="1" applyFill="1" applyAlignment="1">
      <alignment horizontal="center" wrapText="1"/>
    </xf>
    <xf numFmtId="0" fontId="6" fillId="2" borderId="0" xfId="0" applyFont="1" applyFill="1" applyAlignment="1">
      <alignment wrapText="1"/>
    </xf>
    <xf numFmtId="0" fontId="6" fillId="2" borderId="0" xfId="0" applyFont="1" applyFill="1" applyAlignment="1">
      <alignment horizontal="left" vertical="top"/>
    </xf>
    <xf numFmtId="0" fontId="5" fillId="2" borderId="0" xfId="0" applyFont="1" applyFill="1" applyAlignment="1">
      <alignment horizontal="left" vertical="center" wrapText="1"/>
    </xf>
    <xf numFmtId="0" fontId="3" fillId="2" borderId="0" xfId="0" applyFont="1" applyFill="1" applyAlignment="1">
      <alignment horizontal="justify" vertical="center" wrapText="1"/>
    </xf>
    <xf numFmtId="0" fontId="0" fillId="2" borderId="0" xfId="0" applyFill="1"/>
    <xf numFmtId="0" fontId="6" fillId="2" borderId="0" xfId="0" applyFont="1" applyFill="1" applyAlignment="1">
      <alignment horizontal="center" wrapText="1"/>
    </xf>
    <xf numFmtId="0" fontId="11" fillId="2" borderId="0" xfId="0" applyFont="1" applyFill="1" applyAlignment="1">
      <alignment vertical="center" wrapText="1"/>
    </xf>
    <xf numFmtId="0" fontId="17" fillId="2" borderId="0" xfId="0" applyFont="1" applyFill="1"/>
    <xf numFmtId="0" fontId="17" fillId="2" borderId="0" xfId="0" applyFont="1" applyFill="1" applyAlignment="1">
      <alignment horizontal="center"/>
    </xf>
    <xf numFmtId="0" fontId="16" fillId="2" borderId="0" xfId="0" applyFont="1" applyFill="1"/>
    <xf numFmtId="0" fontId="4" fillId="2" borderId="0" xfId="0" applyFont="1" applyFill="1" applyAlignment="1">
      <alignment vertical="center" wrapText="1"/>
    </xf>
    <xf numFmtId="0" fontId="4" fillId="2" borderId="0" xfId="0" applyFont="1" applyFill="1" applyAlignment="1">
      <alignment horizontal="center" wrapText="1"/>
    </xf>
    <xf numFmtId="0" fontId="4" fillId="2" borderId="0" xfId="0" applyFont="1" applyFill="1" applyAlignment="1">
      <alignment horizontal="justify" vertical="center" wrapText="1"/>
    </xf>
    <xf numFmtId="0" fontId="3" fillId="2" borderId="0" xfId="0" applyFont="1" applyFill="1" applyAlignment="1">
      <alignment horizontal="center" wrapText="1"/>
    </xf>
    <xf numFmtId="0" fontId="4" fillId="2" borderId="0" xfId="0" applyFont="1" applyFill="1" applyAlignment="1">
      <alignment horizontal="justify" vertical="center"/>
    </xf>
    <xf numFmtId="0" fontId="4" fillId="2" borderId="0" xfId="0" applyFont="1" applyFill="1" applyAlignment="1">
      <alignment horizontal="center"/>
    </xf>
    <xf numFmtId="0" fontId="3" fillId="2" borderId="0" xfId="0" applyFont="1" applyFill="1" applyAlignment="1">
      <alignment horizontal="justify" vertical="center"/>
    </xf>
    <xf numFmtId="164" fontId="6" fillId="5" borderId="0" xfId="1" applyNumberFormat="1" applyFont="1" applyFill="1" applyAlignment="1">
      <alignment horizontal="right" vertical="center"/>
    </xf>
    <xf numFmtId="0" fontId="3" fillId="0" borderId="4" xfId="0" applyFont="1" applyBorder="1" applyAlignment="1">
      <alignment vertical="center" wrapText="1"/>
    </xf>
    <xf numFmtId="165" fontId="6" fillId="5" borderId="12" xfId="2" applyNumberFormat="1" applyFont="1" applyFill="1" applyBorder="1" applyAlignment="1">
      <alignment horizontal="right"/>
    </xf>
    <xf numFmtId="0" fontId="3" fillId="0" borderId="5" xfId="0" applyFont="1" applyBorder="1" applyAlignment="1">
      <alignment horizontal="left" vertical="center" wrapText="1"/>
    </xf>
    <xf numFmtId="0" fontId="6" fillId="4" borderId="0" xfId="0" applyFont="1" applyFill="1" applyAlignment="1">
      <alignment wrapText="1"/>
    </xf>
    <xf numFmtId="0" fontId="6" fillId="2" borderId="4" xfId="0" applyFont="1" applyFill="1" applyBorder="1" applyAlignment="1">
      <alignment horizontal="left" vertical="center" wrapText="1"/>
    </xf>
    <xf numFmtId="1" fontId="15" fillId="2" borderId="8" xfId="3" applyNumberFormat="1" applyFont="1" applyFill="1" applyBorder="1" applyAlignment="1">
      <alignment horizontal="right" vertical="center"/>
    </xf>
    <xf numFmtId="1" fontId="15" fillId="2" borderId="8" xfId="3" applyNumberFormat="1" applyFont="1" applyFill="1" applyBorder="1" applyAlignment="1">
      <alignment vertical="center"/>
    </xf>
    <xf numFmtId="1" fontId="15" fillId="2" borderId="8" xfId="3" applyNumberFormat="1" applyFont="1" applyFill="1" applyBorder="1" applyAlignment="1">
      <alignment horizontal="left" vertical="center"/>
    </xf>
    <xf numFmtId="0" fontId="5" fillId="2" borderId="0" xfId="0" applyFont="1" applyFill="1" applyAlignment="1">
      <alignment horizontal="left" vertical="center"/>
    </xf>
    <xf numFmtId="0" fontId="25" fillId="0" borderId="0" xfId="0" applyFont="1"/>
    <xf numFmtId="0" fontId="6" fillId="0" borderId="4" xfId="0" applyFont="1" applyBorder="1" applyAlignment="1">
      <alignment vertical="top" wrapText="1"/>
    </xf>
    <xf numFmtId="166" fontId="6" fillId="5" borderId="0" xfId="5" applyNumberFormat="1" applyFont="1" applyFill="1" applyBorder="1" applyAlignment="1">
      <alignment horizontal="right"/>
    </xf>
    <xf numFmtId="0" fontId="9" fillId="2" borderId="0" xfId="0" applyFont="1" applyFill="1" applyAlignment="1">
      <alignment horizontal="left" vertical="center"/>
    </xf>
    <xf numFmtId="16" fontId="10" fillId="3" borderId="4" xfId="0" applyNumberFormat="1" applyFont="1" applyFill="1" applyBorder="1" applyAlignment="1">
      <alignment vertical="top" wrapText="1"/>
    </xf>
    <xf numFmtId="16" fontId="11" fillId="3" borderId="4" xfId="0" quotePrefix="1" applyNumberFormat="1" applyFont="1" applyFill="1" applyBorder="1" applyAlignment="1">
      <alignment horizontal="right" vertical="top" wrapText="1"/>
    </xf>
    <xf numFmtId="0" fontId="11" fillId="3" borderId="4" xfId="0" applyFont="1" applyFill="1" applyBorder="1" applyAlignment="1">
      <alignment horizontal="right" vertical="top" wrapText="1"/>
    </xf>
    <xf numFmtId="166" fontId="6" fillId="0" borderId="0" xfId="5" applyNumberFormat="1" applyFont="1" applyBorder="1" applyAlignment="1">
      <alignment horizontal="right"/>
    </xf>
    <xf numFmtId="164" fontId="6" fillId="5" borderId="0" xfId="1" applyNumberFormat="1" applyFont="1" applyFill="1" applyAlignment="1">
      <alignment horizontal="right"/>
    </xf>
    <xf numFmtId="4" fontId="26" fillId="0" borderId="0" xfId="0" applyNumberFormat="1" applyFont="1" applyAlignment="1">
      <alignment vertical="center" wrapText="1"/>
    </xf>
    <xf numFmtId="4" fontId="6" fillId="0" borderId="0" xfId="0" applyNumberFormat="1" applyFont="1"/>
    <xf numFmtId="168" fontId="26" fillId="0" borderId="0" xfId="0" applyNumberFormat="1" applyFont="1" applyAlignment="1">
      <alignment vertical="center" wrapText="1"/>
    </xf>
    <xf numFmtId="0" fontId="33" fillId="0" borderId="0" xfId="0" applyFont="1"/>
    <xf numFmtId="0" fontId="15" fillId="5" borderId="8" xfId="0" applyFont="1" applyFill="1" applyBorder="1"/>
    <xf numFmtId="0" fontId="5" fillId="0" borderId="13" xfId="0" applyFont="1" applyBorder="1"/>
    <xf numFmtId="169" fontId="6" fillId="5" borderId="0" xfId="1" applyNumberFormat="1" applyFont="1" applyFill="1" applyBorder="1"/>
    <xf numFmtId="3" fontId="6" fillId="5" borderId="0" xfId="1" applyNumberFormat="1" applyFont="1" applyFill="1" applyBorder="1"/>
    <xf numFmtId="3" fontId="5" fillId="5" borderId="0" xfId="1" applyNumberFormat="1" applyFont="1" applyFill="1" applyBorder="1"/>
    <xf numFmtId="169" fontId="5" fillId="5" borderId="11" xfId="1" applyNumberFormat="1" applyFont="1" applyFill="1" applyBorder="1"/>
    <xf numFmtId="3" fontId="5" fillId="5" borderId="11" xfId="1" applyNumberFormat="1" applyFont="1" applyFill="1" applyBorder="1"/>
    <xf numFmtId="3" fontId="5" fillId="2" borderId="8" xfId="0" applyNumberFormat="1" applyFont="1" applyFill="1" applyBorder="1" applyAlignment="1">
      <alignment horizontal="center" vertical="center" wrapText="1"/>
    </xf>
    <xf numFmtId="3" fontId="6" fillId="5" borderId="0" xfId="1" applyNumberFormat="1" applyFont="1" applyFill="1" applyBorder="1" applyAlignment="1">
      <alignment horizontal="right" vertical="center"/>
    </xf>
    <xf numFmtId="169" fontId="6" fillId="5" borderId="0" xfId="1" applyNumberFormat="1" applyFont="1" applyFill="1" applyBorder="1" applyAlignment="1">
      <alignment horizontal="right" vertical="center"/>
    </xf>
    <xf numFmtId="169" fontId="6" fillId="0" borderId="0" xfId="1" applyNumberFormat="1" applyFont="1" applyAlignment="1">
      <alignment horizontal="right"/>
    </xf>
    <xf numFmtId="166" fontId="6" fillId="0" borderId="0" xfId="0" applyNumberFormat="1" applyFont="1"/>
    <xf numFmtId="169" fontId="5" fillId="2" borderId="9" xfId="3" applyNumberFormat="1" applyFont="1" applyFill="1" applyBorder="1" applyAlignment="1">
      <alignment horizontal="right"/>
    </xf>
    <xf numFmtId="169" fontId="6" fillId="2" borderId="0" xfId="3" applyNumberFormat="1" applyFont="1" applyFill="1" applyBorder="1" applyAlignment="1">
      <alignment horizontal="right"/>
    </xf>
    <xf numFmtId="169" fontId="5" fillId="2" borderId="3" xfId="3" applyNumberFormat="1" applyFont="1" applyFill="1" applyBorder="1" applyAlignment="1">
      <alignment horizontal="right"/>
    </xf>
    <xf numFmtId="169" fontId="6" fillId="2" borderId="10" xfId="3" applyNumberFormat="1" applyFont="1" applyFill="1" applyBorder="1" applyAlignment="1">
      <alignment horizontal="right"/>
    </xf>
    <xf numFmtId="169" fontId="5" fillId="2" borderId="9" xfId="3" applyNumberFormat="1" applyFont="1" applyFill="1" applyBorder="1" applyAlignment="1">
      <alignment horizontal="left"/>
    </xf>
    <xf numFmtId="169" fontId="6" fillId="0" borderId="0" xfId="3" applyNumberFormat="1" applyFont="1" applyFill="1" applyBorder="1" applyAlignment="1">
      <alignment horizontal="left"/>
    </xf>
    <xf numFmtId="169" fontId="6" fillId="0" borderId="10" xfId="3" applyNumberFormat="1" applyFont="1" applyFill="1" applyBorder="1" applyAlignment="1">
      <alignment horizontal="left"/>
    </xf>
    <xf numFmtId="3" fontId="6" fillId="5" borderId="0" xfId="1" applyNumberFormat="1" applyFont="1" applyFill="1" applyAlignment="1">
      <alignment horizontal="right"/>
    </xf>
    <xf numFmtId="3" fontId="6" fillId="5" borderId="0" xfId="3" applyNumberFormat="1" applyFont="1" applyFill="1" applyAlignment="1">
      <alignment horizontal="right"/>
    </xf>
    <xf numFmtId="1" fontId="15" fillId="5" borderId="8" xfId="3" applyNumberFormat="1" applyFont="1" applyFill="1" applyBorder="1" applyAlignment="1">
      <alignment horizontal="right" vertical="center"/>
    </xf>
    <xf numFmtId="0" fontId="3" fillId="0" borderId="0" xfId="0" applyFont="1" applyAlignment="1">
      <alignment vertical="center" wrapText="1"/>
    </xf>
    <xf numFmtId="169" fontId="6" fillId="0" borderId="0" xfId="0" applyNumberFormat="1" applyFont="1"/>
    <xf numFmtId="0" fontId="9" fillId="2" borderId="5" xfId="0" applyFont="1" applyFill="1" applyBorder="1" applyAlignment="1">
      <alignment horizontal="left" vertical="center"/>
    </xf>
    <xf numFmtId="0" fontId="8" fillId="2" borderId="5" xfId="0" applyFont="1" applyFill="1" applyBorder="1" applyAlignment="1">
      <alignment horizontal="left" vertical="center"/>
    </xf>
    <xf numFmtId="0" fontId="34" fillId="3" borderId="5" xfId="0" applyFont="1" applyFill="1" applyBorder="1" applyAlignment="1">
      <alignment horizontal="left" vertical="top"/>
    </xf>
    <xf numFmtId="0" fontId="34" fillId="3" borderId="0" xfId="0" applyFont="1" applyFill="1" applyAlignment="1">
      <alignment horizontal="left" vertical="top"/>
    </xf>
    <xf numFmtId="0" fontId="34" fillId="3" borderId="5" xfId="0" applyFont="1" applyFill="1" applyBorder="1" applyAlignment="1">
      <alignment vertical="top"/>
    </xf>
    <xf numFmtId="0" fontId="34" fillId="3" borderId="0" xfId="0" applyFont="1" applyFill="1" applyAlignment="1">
      <alignment vertical="top"/>
    </xf>
    <xf numFmtId="9" fontId="6" fillId="0" borderId="10" xfId="2" applyFont="1" applyBorder="1"/>
    <xf numFmtId="0" fontId="5" fillId="2" borderId="9" xfId="3" applyNumberFormat="1" applyFont="1" applyFill="1" applyBorder="1" applyAlignment="1"/>
    <xf numFmtId="0" fontId="5" fillId="2" borderId="3" xfId="3" applyNumberFormat="1" applyFont="1" applyFill="1" applyBorder="1" applyAlignment="1"/>
    <xf numFmtId="0" fontId="5" fillId="2" borderId="0" xfId="3" applyNumberFormat="1" applyFont="1" applyFill="1" applyBorder="1" applyAlignment="1"/>
    <xf numFmtId="0" fontId="5" fillId="2" borderId="9" xfId="3" applyNumberFormat="1" applyFont="1" applyFill="1" applyBorder="1" applyAlignment="1">
      <alignment horizontal="left"/>
    </xf>
    <xf numFmtId="0" fontId="6" fillId="0" borderId="5" xfId="0" applyFont="1" applyBorder="1" applyAlignment="1">
      <alignment horizontal="center" vertical="top" wrapText="1"/>
    </xf>
    <xf numFmtId="0" fontId="6" fillId="0" borderId="0" xfId="0" applyFont="1" applyAlignment="1">
      <alignment horizontal="center" vertical="top" wrapText="1"/>
    </xf>
    <xf numFmtId="0" fontId="6" fillId="0" borderId="5" xfId="0" applyFont="1" applyBorder="1" applyAlignment="1">
      <alignment horizontal="left" vertical="top" wrapText="1"/>
    </xf>
    <xf numFmtId="0" fontId="9" fillId="2" borderId="0" xfId="0" applyFont="1" applyFill="1" applyAlignment="1">
      <alignment horizontal="left" vertical="top" wrapText="1"/>
    </xf>
    <xf numFmtId="0" fontId="10" fillId="3" borderId="5" xfId="0" applyFont="1" applyFill="1" applyBorder="1" applyAlignment="1">
      <alignment horizontal="left" vertical="top" wrapText="1"/>
    </xf>
    <xf numFmtId="0" fontId="10" fillId="3" borderId="6" xfId="0" applyFont="1" applyFill="1" applyBorder="1" applyAlignment="1">
      <alignment horizontal="left" vertical="top" wrapText="1"/>
    </xf>
    <xf numFmtId="0" fontId="34" fillId="6" borderId="5" xfId="0" applyFont="1" applyFill="1" applyBorder="1" applyAlignment="1">
      <alignment vertical="top"/>
    </xf>
    <xf numFmtId="0" fontId="34" fillId="6" borderId="0" xfId="0" applyFont="1" applyFill="1" applyAlignment="1">
      <alignment vertical="top"/>
    </xf>
    <xf numFmtId="0" fontId="10" fillId="6" borderId="4" xfId="0" applyFont="1" applyFill="1" applyBorder="1" applyAlignment="1">
      <alignment vertical="top" wrapText="1"/>
    </xf>
    <xf numFmtId="0" fontId="11" fillId="6" borderId="4" xfId="0" applyFont="1" applyFill="1" applyBorder="1" applyAlignment="1">
      <alignment vertical="top" wrapText="1"/>
    </xf>
    <xf numFmtId="0" fontId="10" fillId="3" borderId="5" xfId="0" applyFont="1" applyFill="1" applyBorder="1" applyAlignment="1">
      <alignment vertical="top" wrapText="1"/>
    </xf>
    <xf numFmtId="0" fontId="11" fillId="6" borderId="4" xfId="0" applyFont="1" applyFill="1" applyBorder="1" applyAlignment="1">
      <alignment horizontal="right" vertical="top" wrapText="1"/>
    </xf>
    <xf numFmtId="164" fontId="5" fillId="2" borderId="9" xfId="3" applyNumberFormat="1" applyFont="1" applyFill="1" applyBorder="1" applyAlignment="1">
      <alignment horizontal="left" wrapText="1"/>
    </xf>
    <xf numFmtId="0" fontId="6" fillId="0" borderId="0" xfId="0" applyFont="1" applyAlignment="1">
      <alignment horizontal="left" indent="1"/>
    </xf>
    <xf numFmtId="0" fontId="9" fillId="0" borderId="9" xfId="0" applyFont="1" applyBorder="1"/>
    <xf numFmtId="0" fontId="6" fillId="0" borderId="10" xfId="0" applyFont="1" applyBorder="1" applyAlignment="1">
      <alignment horizontal="left" indent="1"/>
    </xf>
    <xf numFmtId="0" fontId="9" fillId="2" borderId="0" xfId="0" applyFont="1" applyFill="1"/>
    <xf numFmtId="165" fontId="5" fillId="2" borderId="0" xfId="2" applyNumberFormat="1" applyFont="1" applyFill="1" applyBorder="1" applyAlignment="1">
      <alignment horizontal="right"/>
    </xf>
    <xf numFmtId="9" fontId="5" fillId="5" borderId="3" xfId="0" applyNumberFormat="1" applyFont="1" applyFill="1" applyBorder="1"/>
    <xf numFmtId="9" fontId="5" fillId="5" borderId="3" xfId="2" applyFont="1" applyFill="1" applyBorder="1"/>
    <xf numFmtId="0" fontId="8" fillId="2" borderId="0" xfId="0" applyFont="1" applyFill="1" applyAlignment="1">
      <alignment horizontal="left" vertical="top" wrapText="1"/>
    </xf>
    <xf numFmtId="0" fontId="6" fillId="2" borderId="0" xfId="0" applyFont="1" applyFill="1" applyAlignment="1">
      <alignment horizontal="right" vertical="top"/>
    </xf>
    <xf numFmtId="0" fontId="6" fillId="2" borderId="6" xfId="0" applyFont="1" applyFill="1" applyBorder="1"/>
    <xf numFmtId="0" fontId="6" fillId="2" borderId="6" xfId="0" applyFont="1" applyFill="1" applyBorder="1" applyAlignment="1">
      <alignment horizontal="left" vertical="top" wrapText="1"/>
    </xf>
    <xf numFmtId="0" fontId="8" fillId="2" borderId="0" xfId="0" applyFont="1" applyFill="1" applyAlignment="1">
      <alignment horizontal="left" vertical="center"/>
    </xf>
    <xf numFmtId="0" fontId="18" fillId="0" borderId="0" xfId="0" applyFont="1" applyAlignment="1">
      <alignment vertical="center"/>
    </xf>
    <xf numFmtId="0" fontId="0" fillId="0" borderId="0" xfId="0" applyAlignment="1">
      <alignment horizontal="left" wrapText="1"/>
    </xf>
    <xf numFmtId="0" fontId="6" fillId="0" borderId="14" xfId="0" applyFont="1" applyBorder="1" applyAlignment="1">
      <alignment horizontal="left" vertical="center" wrapText="1"/>
    </xf>
    <xf numFmtId="0" fontId="37" fillId="0" borderId="8" xfId="0" applyFont="1" applyBorder="1"/>
    <xf numFmtId="0" fontId="6" fillId="0" borderId="15" xfId="0" applyFont="1" applyBorder="1" applyAlignment="1">
      <alignment horizontal="left" vertical="center" wrapText="1"/>
    </xf>
    <xf numFmtId="0" fontId="6" fillId="2" borderId="4" xfId="0" applyFont="1" applyFill="1" applyBorder="1" applyAlignment="1">
      <alignment horizontal="center" vertical="top" wrapText="1"/>
    </xf>
    <xf numFmtId="0" fontId="6" fillId="0" borderId="4" xfId="0" applyFont="1" applyBorder="1" applyAlignment="1">
      <alignment horizontal="center" vertical="top" wrapText="1"/>
    </xf>
    <xf numFmtId="0" fontId="6" fillId="2" borderId="10" xfId="0" applyFont="1" applyFill="1" applyBorder="1" applyAlignment="1">
      <alignment horizontal="left" vertical="center" wrapText="1"/>
    </xf>
    <xf numFmtId="0" fontId="38" fillId="4" borderId="0" xfId="0" applyFont="1" applyFill="1"/>
    <xf numFmtId="0" fontId="0" fillId="2" borderId="4" xfId="0" applyFill="1" applyBorder="1"/>
    <xf numFmtId="0" fontId="6" fillId="2" borderId="0" xfId="0" applyFont="1" applyFill="1" applyAlignment="1">
      <alignment horizontal="left" vertical="top" wrapText="1"/>
    </xf>
    <xf numFmtId="3" fontId="5" fillId="5" borderId="0" xfId="0" applyNumberFormat="1" applyFont="1" applyFill="1" applyAlignment="1">
      <alignment horizontal="right"/>
    </xf>
    <xf numFmtId="3" fontId="5" fillId="5" borderId="0" xfId="3" applyNumberFormat="1" applyFont="1" applyFill="1" applyAlignment="1">
      <alignment horizontal="right"/>
    </xf>
    <xf numFmtId="0" fontId="5" fillId="5" borderId="10" xfId="0" applyFont="1" applyFill="1" applyBorder="1" applyAlignment="1">
      <alignment horizontal="right"/>
    </xf>
    <xf numFmtId="0" fontId="39" fillId="0" borderId="0" xfId="0" applyFont="1"/>
    <xf numFmtId="0" fontId="6" fillId="2" borderId="0" xfId="0" applyFont="1" applyFill="1" applyAlignment="1">
      <alignment horizontal="center" vertical="top" wrapText="1"/>
    </xf>
    <xf numFmtId="0" fontId="11" fillId="2" borderId="4" xfId="0" applyFont="1" applyFill="1" applyBorder="1" applyAlignment="1">
      <alignment horizontal="left" vertical="top" wrapText="1"/>
    </xf>
    <xf numFmtId="0" fontId="0" fillId="0" borderId="0" xfId="0" applyAlignment="1">
      <alignment horizontal="left" vertical="top"/>
    </xf>
    <xf numFmtId="0" fontId="0" fillId="0" borderId="6" xfId="0" applyBorder="1" applyAlignment="1">
      <alignment horizontal="left" vertical="top"/>
    </xf>
    <xf numFmtId="0" fontId="0" fillId="0" borderId="0" xfId="0" applyAlignment="1">
      <alignment vertical="top"/>
    </xf>
    <xf numFmtId="0" fontId="6" fillId="0" borderId="5" xfId="0" applyFont="1" applyBorder="1" applyAlignment="1">
      <alignment vertical="top"/>
    </xf>
    <xf numFmtId="0" fontId="6" fillId="0" borderId="0" xfId="0" applyFont="1" applyAlignment="1">
      <alignment horizontal="center" vertical="center" wrapText="1"/>
    </xf>
    <xf numFmtId="0" fontId="6" fillId="0" borderId="14" xfId="0" applyFont="1" applyBorder="1" applyAlignment="1">
      <alignment vertical="center"/>
    </xf>
    <xf numFmtId="0" fontId="0" fillId="0" borderId="5" xfId="0" applyBorder="1" applyAlignment="1">
      <alignment vertical="center"/>
    </xf>
    <xf numFmtId="0" fontId="6" fillId="0" borderId="4" xfId="0" applyFont="1" applyBorder="1" applyAlignment="1">
      <alignment vertical="top"/>
    </xf>
    <xf numFmtId="0" fontId="0" fillId="0" borderId="5" xfId="0" applyBorder="1"/>
    <xf numFmtId="0" fontId="3" fillId="2" borderId="5" xfId="0" applyFont="1" applyFill="1" applyBorder="1" applyAlignment="1">
      <alignment wrapText="1"/>
    </xf>
    <xf numFmtId="0" fontId="6" fillId="2" borderId="5" xfId="0" applyFont="1" applyFill="1" applyBorder="1" applyAlignment="1">
      <alignment vertical="center"/>
    </xf>
    <xf numFmtId="0" fontId="3" fillId="2" borderId="4" xfId="0" applyFont="1" applyFill="1" applyBorder="1" applyAlignment="1">
      <alignment vertical="center" wrapText="1"/>
    </xf>
    <xf numFmtId="169" fontId="6" fillId="0" borderId="0" xfId="3" applyNumberFormat="1" applyFont="1" applyFill="1" applyBorder="1" applyAlignment="1">
      <alignment horizontal="right"/>
    </xf>
    <xf numFmtId="165" fontId="5" fillId="5" borderId="3" xfId="2" applyNumberFormat="1" applyFont="1" applyFill="1" applyBorder="1" applyAlignment="1">
      <alignment horizontal="right"/>
    </xf>
    <xf numFmtId="166" fontId="6" fillId="5" borderId="0" xfId="0" applyNumberFormat="1" applyFont="1" applyFill="1" applyAlignment="1">
      <alignment horizontal="right" vertical="center"/>
    </xf>
    <xf numFmtId="166" fontId="6" fillId="2" borderId="0" xfId="0" applyNumberFormat="1" applyFont="1" applyFill="1" applyAlignment="1">
      <alignment horizontal="right" vertical="center"/>
    </xf>
    <xf numFmtId="0" fontId="23" fillId="0" borderId="0" xfId="0" applyFont="1" applyAlignment="1">
      <alignment horizontal="center" vertical="center" wrapText="1"/>
    </xf>
    <xf numFmtId="2" fontId="6" fillId="0" borderId="0" xfId="0" applyNumberFormat="1" applyFont="1"/>
    <xf numFmtId="166" fontId="5" fillId="5" borderId="3" xfId="5" applyNumberFormat="1" applyFont="1" applyFill="1" applyBorder="1" applyAlignment="1">
      <alignment horizontal="right"/>
    </xf>
    <xf numFmtId="166" fontId="5" fillId="0" borderId="3" xfId="5" applyNumberFormat="1" applyFont="1" applyBorder="1" applyAlignment="1">
      <alignment horizontal="right"/>
    </xf>
    <xf numFmtId="0" fontId="5" fillId="0" borderId="11" xfId="0" applyFont="1" applyBorder="1"/>
    <xf numFmtId="166" fontId="5" fillId="5" borderId="11" xfId="5" applyNumberFormat="1" applyFont="1" applyFill="1" applyBorder="1" applyAlignment="1">
      <alignment horizontal="right"/>
    </xf>
    <xf numFmtId="166" fontId="5" fillId="0" borderId="11" xfId="5" applyNumberFormat="1" applyFont="1" applyBorder="1" applyAlignment="1">
      <alignment horizontal="right"/>
    </xf>
    <xf numFmtId="167" fontId="6" fillId="0" borderId="0" xfId="5" applyNumberFormat="1" applyFont="1" applyAlignment="1">
      <alignment horizontal="right"/>
    </xf>
    <xf numFmtId="164" fontId="6" fillId="2" borderId="0" xfId="3" applyNumberFormat="1" applyFont="1" applyFill="1"/>
    <xf numFmtId="164" fontId="6" fillId="2" borderId="2" xfId="3" applyNumberFormat="1" applyFont="1" applyFill="1" applyBorder="1"/>
    <xf numFmtId="164" fontId="6" fillId="2" borderId="0" xfId="3" applyNumberFormat="1" applyFont="1" applyFill="1" applyAlignment="1">
      <alignment vertical="top"/>
    </xf>
    <xf numFmtId="9" fontId="6" fillId="5" borderId="10" xfId="2" applyFont="1" applyFill="1" applyBorder="1"/>
    <xf numFmtId="9" fontId="6" fillId="5" borderId="10" xfId="0" applyNumberFormat="1" applyFont="1" applyFill="1" applyBorder="1" applyAlignment="1">
      <alignment horizontal="right" vertical="center"/>
    </xf>
    <xf numFmtId="165" fontId="6" fillId="2" borderId="0" xfId="2" applyNumberFormat="1" applyFont="1" applyFill="1" applyBorder="1" applyAlignment="1">
      <alignment horizontal="right"/>
    </xf>
    <xf numFmtId="0" fontId="5" fillId="0" borderId="6" xfId="0" applyFont="1" applyBorder="1" applyAlignment="1">
      <alignment vertical="center" wrapText="1"/>
    </xf>
    <xf numFmtId="165" fontId="6" fillId="5" borderId="0" xfId="2" applyNumberFormat="1" applyFont="1" applyFill="1"/>
    <xf numFmtId="3" fontId="11" fillId="2" borderId="0" xfId="3" applyNumberFormat="1" applyFont="1" applyFill="1" applyBorder="1"/>
    <xf numFmtId="0" fontId="5" fillId="2" borderId="9" xfId="0" applyFont="1" applyFill="1" applyBorder="1" applyAlignment="1">
      <alignment vertical="center"/>
    </xf>
    <xf numFmtId="0" fontId="5" fillId="2" borderId="3" xfId="0" applyFont="1" applyFill="1" applyBorder="1" applyAlignment="1">
      <alignment vertical="center"/>
    </xf>
    <xf numFmtId="0" fontId="6" fillId="2" borderId="0" xfId="0" quotePrefix="1" applyFont="1" applyFill="1" applyAlignment="1">
      <alignment vertical="center"/>
    </xf>
    <xf numFmtId="0" fontId="6" fillId="2" borderId="10" xfId="0" quotePrefix="1" applyFont="1" applyFill="1" applyBorder="1" applyAlignment="1">
      <alignment vertical="center"/>
    </xf>
    <xf numFmtId="1" fontId="15" fillId="2" borderId="8" xfId="3" applyNumberFormat="1" applyFont="1" applyFill="1" applyBorder="1" applyAlignment="1">
      <alignment horizontal="left"/>
    </xf>
    <xf numFmtId="164" fontId="6" fillId="5" borderId="3" xfId="1" applyNumberFormat="1" applyFont="1" applyFill="1" applyBorder="1" applyAlignment="1">
      <alignment horizontal="right"/>
    </xf>
    <xf numFmtId="0" fontId="6" fillId="5" borderId="3" xfId="0" applyFont="1" applyFill="1" applyBorder="1" applyAlignment="1">
      <alignment horizontal="right"/>
    </xf>
    <xf numFmtId="3" fontId="6" fillId="5" borderId="3" xfId="0" applyNumberFormat="1" applyFont="1" applyFill="1" applyBorder="1" applyAlignment="1">
      <alignment horizontal="right"/>
    </xf>
    <xf numFmtId="2" fontId="6" fillId="5" borderId="0" xfId="5" applyNumberFormat="1" applyFont="1" applyFill="1" applyBorder="1" applyAlignment="1">
      <alignment horizontal="right"/>
    </xf>
    <xf numFmtId="2" fontId="6" fillId="5" borderId="10" xfId="5" applyNumberFormat="1" applyFont="1" applyFill="1" applyBorder="1" applyAlignment="1">
      <alignment horizontal="right"/>
    </xf>
    <xf numFmtId="0" fontId="34" fillId="3" borderId="0" xfId="0" applyFont="1" applyFill="1" applyAlignment="1">
      <alignment horizontal="left" vertical="top" wrapText="1"/>
    </xf>
    <xf numFmtId="10" fontId="6" fillId="0" borderId="0" xfId="2" applyNumberFormat="1" applyFont="1"/>
    <xf numFmtId="9" fontId="6" fillId="0" borderId="0" xfId="2" applyFont="1"/>
    <xf numFmtId="9" fontId="6" fillId="0" borderId="0" xfId="0" applyNumberFormat="1" applyFont="1"/>
    <xf numFmtId="0" fontId="6" fillId="2" borderId="5" xfId="0" applyFont="1" applyFill="1" applyBorder="1" applyAlignment="1">
      <alignment vertical="top"/>
    </xf>
    <xf numFmtId="0" fontId="6" fillId="2" borderId="6" xfId="0" applyFont="1" applyFill="1" applyBorder="1" applyAlignment="1">
      <alignment vertical="top"/>
    </xf>
    <xf numFmtId="0" fontId="6" fillId="2" borderId="4" xfId="0" applyFont="1" applyFill="1" applyBorder="1" applyAlignment="1">
      <alignment vertical="top"/>
    </xf>
    <xf numFmtId="0" fontId="11" fillId="2" borderId="4" xfId="0" applyFont="1" applyFill="1" applyBorder="1" applyAlignment="1">
      <alignment vertical="top"/>
    </xf>
    <xf numFmtId="0" fontId="6" fillId="2" borderId="6" xfId="0" applyFont="1" applyFill="1" applyBorder="1" applyAlignment="1">
      <alignment vertical="top" wrapText="1"/>
    </xf>
    <xf numFmtId="0" fontId="6" fillId="2" borderId="4" xfId="0" applyFont="1" applyFill="1" applyBorder="1" applyAlignment="1">
      <alignment vertical="top" wrapText="1"/>
    </xf>
    <xf numFmtId="0" fontId="16" fillId="0" borderId="0" xfId="0" applyFont="1" applyAlignment="1">
      <alignment vertical="top"/>
    </xf>
    <xf numFmtId="0" fontId="16" fillId="0" borderId="4" xfId="0" applyFont="1" applyBorder="1" applyAlignment="1">
      <alignment vertical="top"/>
    </xf>
    <xf numFmtId="0" fontId="16" fillId="0" borderId="5" xfId="0" applyFont="1" applyBorder="1" applyAlignment="1">
      <alignment vertical="top"/>
    </xf>
    <xf numFmtId="0" fontId="9" fillId="2" borderId="0" xfId="0" applyFont="1" applyFill="1" applyAlignment="1">
      <alignment vertical="top"/>
    </xf>
    <xf numFmtId="0" fontId="9" fillId="2" borderId="0" xfId="0" applyFont="1" applyFill="1" applyAlignment="1">
      <alignment horizontal="left" vertical="top"/>
    </xf>
    <xf numFmtId="0" fontId="9" fillId="2" borderId="5" xfId="0" applyFont="1" applyFill="1" applyBorder="1" applyAlignment="1">
      <alignment vertical="top"/>
    </xf>
    <xf numFmtId="9" fontId="6" fillId="2" borderId="9" xfId="2" applyFont="1" applyFill="1" applyBorder="1" applyAlignment="1"/>
    <xf numFmtId="165" fontId="6" fillId="5" borderId="9" xfId="2" applyNumberFormat="1" applyFont="1" applyFill="1" applyBorder="1" applyAlignment="1"/>
    <xf numFmtId="9" fontId="6" fillId="2" borderId="0" xfId="2" applyFont="1" applyFill="1" applyAlignment="1"/>
    <xf numFmtId="165" fontId="6" fillId="5" borderId="0" xfId="2" applyNumberFormat="1" applyFont="1" applyFill="1" applyAlignment="1"/>
    <xf numFmtId="9" fontId="6" fillId="2" borderId="0" xfId="2" applyFont="1" applyFill="1" applyBorder="1" applyAlignment="1"/>
    <xf numFmtId="10" fontId="6" fillId="5" borderId="0" xfId="2" applyNumberFormat="1" applyFont="1" applyFill="1" applyAlignment="1"/>
    <xf numFmtId="165" fontId="5" fillId="5" borderId="0" xfId="2" applyNumberFormat="1" applyFont="1" applyFill="1" applyBorder="1" applyAlignment="1"/>
    <xf numFmtId="165" fontId="6" fillId="5" borderId="2" xfId="2" applyNumberFormat="1" applyFont="1" applyFill="1" applyBorder="1" applyAlignment="1"/>
    <xf numFmtId="10" fontId="6" fillId="5" borderId="2" xfId="2" applyNumberFormat="1" applyFont="1" applyFill="1" applyBorder="1" applyAlignment="1"/>
    <xf numFmtId="0" fontId="6" fillId="2" borderId="3" xfId="0" applyFont="1" applyFill="1" applyBorder="1" applyAlignment="1">
      <alignment horizontal="right"/>
    </xf>
    <xf numFmtId="3" fontId="6" fillId="2" borderId="3" xfId="0" applyNumberFormat="1" applyFont="1" applyFill="1" applyBorder="1"/>
    <xf numFmtId="164" fontId="6" fillId="5" borderId="3" xfId="1" applyNumberFormat="1" applyFont="1" applyFill="1" applyBorder="1" applyAlignment="1"/>
    <xf numFmtId="3" fontId="6" fillId="5" borderId="3" xfId="0" applyNumberFormat="1" applyFont="1" applyFill="1" applyBorder="1"/>
    <xf numFmtId="0" fontId="6" fillId="5" borderId="3" xfId="0" applyFont="1" applyFill="1" applyBorder="1"/>
    <xf numFmtId="3" fontId="6" fillId="2" borderId="0" xfId="0" applyNumberFormat="1" applyFont="1" applyFill="1"/>
    <xf numFmtId="3" fontId="6" fillId="5" borderId="0" xfId="0" applyNumberFormat="1" applyFont="1" applyFill="1"/>
    <xf numFmtId="9" fontId="6" fillId="5" borderId="0" xfId="2" applyFont="1" applyFill="1" applyAlignment="1"/>
    <xf numFmtId="9" fontId="6" fillId="2" borderId="10" xfId="2" applyFont="1" applyFill="1" applyBorder="1" applyAlignment="1"/>
    <xf numFmtId="9" fontId="6" fillId="5" borderId="10" xfId="2" applyFont="1" applyFill="1" applyBorder="1" applyAlignment="1"/>
    <xf numFmtId="10" fontId="6" fillId="5" borderId="10" xfId="2" applyNumberFormat="1" applyFont="1" applyFill="1" applyBorder="1" applyAlignment="1"/>
    <xf numFmtId="9" fontId="6" fillId="5" borderId="0" xfId="0" applyNumberFormat="1" applyFont="1" applyFill="1" applyAlignment="1">
      <alignment horizontal="right"/>
    </xf>
    <xf numFmtId="10" fontId="6" fillId="5" borderId="0" xfId="0" applyNumberFormat="1" applyFont="1" applyFill="1" applyAlignment="1">
      <alignment horizontal="right"/>
    </xf>
    <xf numFmtId="9" fontId="6" fillId="5" borderId="10" xfId="0" applyNumberFormat="1" applyFont="1" applyFill="1" applyBorder="1" applyAlignment="1">
      <alignment horizontal="right"/>
    </xf>
    <xf numFmtId="0" fontId="8" fillId="0" borderId="0" xfId="0" applyFont="1" applyAlignment="1">
      <alignment horizontal="right"/>
    </xf>
    <xf numFmtId="0" fontId="8" fillId="0" borderId="10" xfId="0" applyFont="1" applyBorder="1" applyAlignment="1">
      <alignment horizontal="right"/>
    </xf>
    <xf numFmtId="164" fontId="5" fillId="0" borderId="9" xfId="3" applyNumberFormat="1" applyFont="1" applyFill="1" applyBorder="1" applyAlignment="1">
      <alignment horizontal="right" wrapText="1"/>
    </xf>
    <xf numFmtId="3" fontId="5" fillId="5" borderId="11" xfId="3" applyNumberFormat="1" applyFont="1" applyFill="1" applyBorder="1" applyAlignment="1">
      <alignment horizontal="right"/>
    </xf>
    <xf numFmtId="0" fontId="5" fillId="0" borderId="9" xfId="0" applyFont="1" applyBorder="1" applyAlignment="1">
      <alignment horizontal="right" wrapText="1"/>
    </xf>
    <xf numFmtId="0" fontId="5" fillId="0" borderId="9" xfId="0" applyFont="1" applyBorder="1" applyAlignment="1">
      <alignment horizontal="right"/>
    </xf>
    <xf numFmtId="0" fontId="11" fillId="0" borderId="0" xfId="0" applyFont="1"/>
    <xf numFmtId="0" fontId="8" fillId="0" borderId="0" xfId="0" applyFont="1" applyAlignment="1">
      <alignment vertical="top" wrapText="1"/>
    </xf>
    <xf numFmtId="10" fontId="6" fillId="5" borderId="9" xfId="2" applyNumberFormat="1" applyFont="1" applyFill="1" applyBorder="1" applyAlignment="1"/>
    <xf numFmtId="10" fontId="6" fillId="2" borderId="2" xfId="2" applyNumberFormat="1" applyFont="1" applyFill="1" applyBorder="1" applyAlignment="1"/>
    <xf numFmtId="0" fontId="6" fillId="2" borderId="0" xfId="0" applyFont="1" applyFill="1" applyAlignment="1">
      <alignment vertical="top" wrapText="1"/>
    </xf>
    <xf numFmtId="1" fontId="15" fillId="0" borderId="0" xfId="3" applyNumberFormat="1" applyFont="1" applyFill="1" applyAlignment="1">
      <alignment horizontal="right" vertical="center"/>
    </xf>
    <xf numFmtId="171" fontId="6" fillId="0" borderId="0" xfId="2" applyNumberFormat="1" applyFont="1"/>
    <xf numFmtId="169" fontId="6" fillId="2" borderId="0" xfId="3" applyNumberFormat="1" applyFont="1" applyFill="1" applyAlignment="1">
      <alignment horizontal="right"/>
    </xf>
    <xf numFmtId="0" fontId="43" fillId="3" borderId="0" xfId="0" applyFont="1" applyFill="1" applyAlignment="1">
      <alignment horizontal="left" vertical="top" wrapText="1"/>
    </xf>
    <xf numFmtId="169" fontId="5" fillId="2" borderId="0" xfId="3" applyNumberFormat="1" applyFont="1" applyFill="1" applyBorder="1" applyAlignment="1">
      <alignment horizontal="right"/>
    </xf>
    <xf numFmtId="0" fontId="3" fillId="0" borderId="0" xfId="0" applyFont="1"/>
    <xf numFmtId="0" fontId="3" fillId="3" borderId="8" xfId="0" applyFont="1" applyFill="1" applyBorder="1"/>
    <xf numFmtId="0" fontId="15" fillId="6" borderId="0" xfId="0" applyFont="1" applyFill="1" applyAlignment="1">
      <alignment horizontal="right" vertical="center"/>
    </xf>
    <xf numFmtId="0" fontId="4" fillId="3" borderId="9" xfId="0" applyFont="1" applyFill="1" applyBorder="1"/>
    <xf numFmtId="3" fontId="4" fillId="7" borderId="9" xfId="0" applyNumberFormat="1" applyFont="1" applyFill="1" applyBorder="1" applyAlignment="1">
      <alignment horizontal="right"/>
    </xf>
    <xf numFmtId="3" fontId="4" fillId="6" borderId="9" xfId="0" applyNumberFormat="1" applyFont="1" applyFill="1" applyBorder="1" applyAlignment="1">
      <alignment horizontal="right"/>
    </xf>
    <xf numFmtId="0" fontId="3" fillId="3" borderId="0" xfId="0" applyFont="1" applyFill="1" applyAlignment="1">
      <alignment vertical="center"/>
    </xf>
    <xf numFmtId="3" fontId="3" fillId="7" borderId="0" xfId="0" applyNumberFormat="1" applyFont="1" applyFill="1" applyAlignment="1">
      <alignment horizontal="right" vertical="center"/>
    </xf>
    <xf numFmtId="3" fontId="3" fillId="6" borderId="0" xfId="0" applyNumberFormat="1" applyFont="1" applyFill="1" applyAlignment="1">
      <alignment horizontal="right" vertical="center"/>
    </xf>
    <xf numFmtId="0" fontId="4" fillId="0" borderId="0" xfId="0" applyFont="1"/>
    <xf numFmtId="0" fontId="4" fillId="3" borderId="3" xfId="0" applyFont="1" applyFill="1" applyBorder="1" applyAlignment="1">
      <alignment vertical="center"/>
    </xf>
    <xf numFmtId="3" fontId="4" fillId="7" borderId="3" xfId="0" applyNumberFormat="1" applyFont="1" applyFill="1" applyBorder="1" applyAlignment="1">
      <alignment horizontal="right" vertical="center"/>
    </xf>
    <xf numFmtId="3" fontId="4" fillId="6" borderId="3" xfId="0" applyNumberFormat="1" applyFont="1" applyFill="1" applyBorder="1" applyAlignment="1">
      <alignment horizontal="right" vertical="center"/>
    </xf>
    <xf numFmtId="0" fontId="3" fillId="3" borderId="2" xfId="0" applyFont="1" applyFill="1" applyBorder="1" applyAlignment="1">
      <alignment vertical="center"/>
    </xf>
    <xf numFmtId="3" fontId="3" fillId="7" borderId="2" xfId="0" applyNumberFormat="1" applyFont="1" applyFill="1" applyBorder="1" applyAlignment="1">
      <alignment horizontal="right" vertical="center"/>
    </xf>
    <xf numFmtId="3" fontId="3" fillId="6" borderId="2" xfId="0" applyNumberFormat="1" applyFont="1" applyFill="1" applyBorder="1" applyAlignment="1">
      <alignment horizontal="right" vertical="center"/>
    </xf>
    <xf numFmtId="3" fontId="4" fillId="5" borderId="3" xfId="0" applyNumberFormat="1" applyFont="1" applyFill="1" applyBorder="1" applyAlignment="1">
      <alignment horizontal="right" vertical="center"/>
    </xf>
    <xf numFmtId="3" fontId="4" fillId="2" borderId="3" xfId="0" applyNumberFormat="1" applyFont="1" applyFill="1" applyBorder="1" applyAlignment="1">
      <alignment horizontal="right" vertical="center"/>
    </xf>
    <xf numFmtId="0" fontId="4" fillId="3" borderId="0" xfId="0" applyFont="1" applyFill="1" applyAlignment="1">
      <alignment vertical="center"/>
    </xf>
    <xf numFmtId="0" fontId="3" fillId="0" borderId="0" xfId="0" applyFont="1" applyAlignment="1">
      <alignment horizontal="right" vertical="center"/>
    </xf>
    <xf numFmtId="0" fontId="4" fillId="0" borderId="0" xfId="0" applyFont="1" applyAlignment="1">
      <alignment horizontal="right" vertical="center"/>
    </xf>
    <xf numFmtId="0" fontId="3" fillId="3" borderId="0" xfId="0" applyFont="1" applyFill="1" applyAlignment="1">
      <alignment horizontal="right" vertical="center"/>
    </xf>
    <xf numFmtId="3" fontId="3" fillId="0" borderId="0" xfId="0" applyNumberFormat="1" applyFont="1" applyAlignment="1">
      <alignment horizontal="right" vertical="center"/>
    </xf>
    <xf numFmtId="3" fontId="3" fillId="3" borderId="0" xfId="0" applyNumberFormat="1" applyFont="1" applyFill="1" applyAlignment="1">
      <alignment horizontal="right" vertical="center"/>
    </xf>
    <xf numFmtId="0" fontId="11" fillId="0" borderId="0" xfId="0" applyFont="1" applyAlignment="1">
      <alignment horizontal="left" vertical="top" wrapText="1"/>
    </xf>
    <xf numFmtId="0" fontId="6" fillId="0" borderId="0" xfId="0" applyFont="1" applyAlignment="1">
      <alignment wrapText="1"/>
    </xf>
    <xf numFmtId="0" fontId="4" fillId="0" borderId="0" xfId="0" applyFont="1" applyAlignment="1">
      <alignment horizontal="left" vertical="center" indent="1"/>
    </xf>
    <xf numFmtId="0" fontId="15" fillId="3" borderId="8" xfId="0" applyFont="1" applyFill="1" applyBorder="1"/>
    <xf numFmtId="0" fontId="4" fillId="3" borderId="9" xfId="0" applyFont="1" applyFill="1" applyBorder="1" applyAlignment="1">
      <alignment horizontal="left"/>
    </xf>
    <xf numFmtId="0" fontId="4" fillId="3" borderId="9" xfId="0" applyFont="1" applyFill="1" applyBorder="1" applyAlignment="1">
      <alignment horizontal="right"/>
    </xf>
    <xf numFmtId="0" fontId="3" fillId="7" borderId="0" xfId="0" applyFont="1" applyFill="1" applyAlignment="1">
      <alignment horizontal="right"/>
    </xf>
    <xf numFmtId="3" fontId="3" fillId="7" borderId="0" xfId="0" applyNumberFormat="1" applyFont="1" applyFill="1" applyAlignment="1">
      <alignment horizontal="right"/>
    </xf>
    <xf numFmtId="3" fontId="4" fillId="5" borderId="0" xfId="0" applyNumberFormat="1" applyFont="1" applyFill="1" applyAlignment="1">
      <alignment horizontal="right"/>
    </xf>
    <xf numFmtId="43" fontId="3" fillId="0" borderId="0" xfId="0" applyNumberFormat="1" applyFont="1"/>
    <xf numFmtId="0" fontId="4" fillId="0" borderId="1" xfId="0" applyFont="1" applyBorder="1"/>
    <xf numFmtId="3" fontId="3" fillId="7" borderId="1" xfId="0" applyNumberFormat="1" applyFont="1" applyFill="1" applyBorder="1" applyAlignment="1">
      <alignment horizontal="right"/>
    </xf>
    <xf numFmtId="0" fontId="4" fillId="0" borderId="2" xfId="0" applyFont="1" applyBorder="1"/>
    <xf numFmtId="3" fontId="3" fillId="7" borderId="2" xfId="0" applyNumberFormat="1" applyFont="1" applyFill="1" applyBorder="1" applyAlignment="1">
      <alignment horizontal="right"/>
    </xf>
    <xf numFmtId="0" fontId="3" fillId="5" borderId="0" xfId="0" applyFont="1" applyFill="1" applyAlignment="1">
      <alignment horizontal="right"/>
    </xf>
    <xf numFmtId="0" fontId="3" fillId="0" borderId="0" xfId="0" applyFont="1" applyAlignment="1">
      <alignment horizontal="right"/>
    </xf>
    <xf numFmtId="0" fontId="3" fillId="5" borderId="2" xfId="0" applyFont="1" applyFill="1" applyBorder="1" applyAlignment="1">
      <alignment horizontal="right"/>
    </xf>
    <xf numFmtId="0" fontId="22" fillId="0" borderId="0" xfId="0" applyFont="1" applyAlignment="1">
      <alignment vertical="top" wrapText="1"/>
    </xf>
    <xf numFmtId="164" fontId="6" fillId="0" borderId="0" xfId="0" applyNumberFormat="1" applyFont="1" applyAlignment="1">
      <alignment wrapText="1"/>
    </xf>
    <xf numFmtId="0" fontId="15" fillId="3" borderId="8" xfId="0" applyFont="1" applyFill="1" applyBorder="1" applyAlignment="1">
      <alignment horizontal="right" vertical="center"/>
    </xf>
    <xf numFmtId="0" fontId="15" fillId="3" borderId="8" xfId="0" applyFont="1" applyFill="1" applyBorder="1" applyAlignment="1">
      <alignment vertical="center"/>
    </xf>
    <xf numFmtId="3" fontId="3" fillId="0" borderId="0" xfId="0" applyNumberFormat="1" applyFont="1"/>
    <xf numFmtId="0" fontId="3" fillId="3" borderId="0" xfId="0" applyFont="1" applyFill="1"/>
    <xf numFmtId="0" fontId="4" fillId="3" borderId="9" xfId="0" applyFont="1" applyFill="1" applyBorder="1" applyAlignment="1">
      <alignment horizontal="right" wrapText="1"/>
    </xf>
    <xf numFmtId="0" fontId="3" fillId="0" borderId="1" xfId="0" applyFont="1" applyBorder="1"/>
    <xf numFmtId="0" fontId="3" fillId="0" borderId="8" xfId="0" applyFont="1" applyBorder="1"/>
    <xf numFmtId="0" fontId="4" fillId="0" borderId="9" xfId="0" applyFont="1" applyBorder="1" applyAlignment="1">
      <alignment horizontal="right" wrapText="1"/>
    </xf>
    <xf numFmtId="0" fontId="4" fillId="0" borderId="3" xfId="0" applyFont="1" applyBorder="1"/>
    <xf numFmtId="0" fontId="3" fillId="0" borderId="0" xfId="0" applyFont="1" applyAlignment="1">
      <alignment horizontal="left" indent="1"/>
    </xf>
    <xf numFmtId="0" fontId="3" fillId="0" borderId="10" xfId="0" applyFont="1" applyBorder="1" applyAlignment="1">
      <alignment horizontal="left" indent="1"/>
    </xf>
    <xf numFmtId="0" fontId="43" fillId="3" borderId="0" xfId="0" applyFont="1" applyFill="1" applyAlignment="1">
      <alignment vertical="top" wrapText="1"/>
    </xf>
    <xf numFmtId="3" fontId="3" fillId="5" borderId="1" xfId="0" applyNumberFormat="1" applyFont="1" applyFill="1" applyBorder="1"/>
    <xf numFmtId="3" fontId="3" fillId="5" borderId="2" xfId="0" applyNumberFormat="1" applyFont="1" applyFill="1" applyBorder="1"/>
    <xf numFmtId="3" fontId="4" fillId="7" borderId="1" xfId="0" applyNumberFormat="1" applyFont="1" applyFill="1" applyBorder="1" applyAlignment="1">
      <alignment horizontal="right"/>
    </xf>
    <xf numFmtId="3" fontId="4" fillId="7" borderId="2" xfId="0" applyNumberFormat="1" applyFont="1" applyFill="1" applyBorder="1" applyAlignment="1">
      <alignment horizontal="right"/>
    </xf>
    <xf numFmtId="164" fontId="5" fillId="5" borderId="1" xfId="0" applyNumberFormat="1" applyFont="1" applyFill="1" applyBorder="1" applyAlignment="1">
      <alignment horizontal="right"/>
    </xf>
    <xf numFmtId="164" fontId="4" fillId="5" borderId="0" xfId="1" applyNumberFormat="1" applyFont="1" applyFill="1" applyAlignment="1">
      <alignment horizontal="right"/>
    </xf>
    <xf numFmtId="164" fontId="4" fillId="5" borderId="0" xfId="0" applyNumberFormat="1" applyFont="1" applyFill="1" applyAlignment="1">
      <alignment horizontal="right"/>
    </xf>
    <xf numFmtId="3" fontId="3" fillId="6" borderId="0" xfId="0" applyNumberFormat="1" applyFont="1" applyFill="1"/>
    <xf numFmtId="0" fontId="15" fillId="7" borderId="8" xfId="0" applyFont="1" applyFill="1" applyBorder="1" applyAlignment="1">
      <alignment vertical="center"/>
    </xf>
    <xf numFmtId="9" fontId="3" fillId="7" borderId="1" xfId="0" applyNumberFormat="1" applyFont="1" applyFill="1" applyBorder="1" applyAlignment="1">
      <alignment horizontal="right" vertical="center"/>
    </xf>
    <xf numFmtId="9" fontId="3" fillId="7" borderId="0" xfId="0" applyNumberFormat="1" applyFont="1" applyFill="1" applyAlignment="1">
      <alignment horizontal="right" vertical="center"/>
    </xf>
    <xf numFmtId="0" fontId="4" fillId="7" borderId="9" xfId="0" applyFont="1" applyFill="1" applyBorder="1" applyAlignment="1">
      <alignment horizontal="right" wrapText="1"/>
    </xf>
    <xf numFmtId="0" fontId="11" fillId="0" borderId="4" xfId="0" applyFont="1" applyBorder="1" applyAlignment="1">
      <alignment horizontal="justify" vertical="center" wrapText="1"/>
    </xf>
    <xf numFmtId="0" fontId="11" fillId="0" borderId="4" xfId="0" applyFont="1" applyBorder="1" applyAlignment="1">
      <alignment horizontal="left" vertical="center" wrapText="1"/>
    </xf>
    <xf numFmtId="0" fontId="11" fillId="0" borderId="0" xfId="0" applyFont="1" applyAlignment="1">
      <alignment horizontal="left" vertical="center" wrapText="1"/>
    </xf>
    <xf numFmtId="166" fontId="6" fillId="0" borderId="0" xfId="0" applyNumberFormat="1" applyFont="1" applyAlignment="1">
      <alignment horizontal="right" vertical="center"/>
    </xf>
    <xf numFmtId="164" fontId="6" fillId="0" borderId="0" xfId="1" applyNumberFormat="1" applyFont="1" applyFill="1" applyAlignment="1">
      <alignment horizontal="right" vertical="center"/>
    </xf>
    <xf numFmtId="0" fontId="6" fillId="0" borderId="0" xfId="0" applyFont="1" applyAlignment="1">
      <alignment horizontal="right" vertical="center"/>
    </xf>
    <xf numFmtId="0" fontId="6" fillId="0" borderId="10" xfId="0" applyFont="1" applyBorder="1" applyAlignment="1">
      <alignment horizontal="right" vertical="center"/>
    </xf>
    <xf numFmtId="165" fontId="6" fillId="0" borderId="0" xfId="2" applyNumberFormat="1" applyFont="1" applyFill="1" applyAlignment="1">
      <alignment vertical="center"/>
    </xf>
    <xf numFmtId="165" fontId="6" fillId="0" borderId="10" xfId="2" applyNumberFormat="1" applyFont="1" applyFill="1" applyBorder="1" applyAlignment="1">
      <alignment vertical="center"/>
    </xf>
    <xf numFmtId="165" fontId="6" fillId="0" borderId="0" xfId="2" applyNumberFormat="1" applyFont="1" applyFill="1" applyAlignment="1">
      <alignment horizontal="right"/>
    </xf>
    <xf numFmtId="0" fontId="6" fillId="0" borderId="0" xfId="0" applyFont="1" applyAlignment="1">
      <alignment horizontal="right"/>
    </xf>
    <xf numFmtId="0" fontId="6" fillId="0" borderId="10" xfId="0" applyFont="1" applyBorder="1" applyAlignment="1">
      <alignment horizontal="right"/>
    </xf>
    <xf numFmtId="165" fontId="5" fillId="0" borderId="9" xfId="2" applyNumberFormat="1" applyFont="1" applyFill="1" applyBorder="1" applyAlignment="1">
      <alignment horizontal="right"/>
    </xf>
    <xf numFmtId="165" fontId="6" fillId="0" borderId="10" xfId="2" applyNumberFormat="1" applyFont="1" applyFill="1" applyBorder="1" applyAlignment="1">
      <alignment horizontal="right"/>
    </xf>
    <xf numFmtId="3" fontId="6" fillId="0" borderId="0" xfId="0" applyNumberFormat="1" applyFont="1" applyAlignment="1">
      <alignment horizontal="right"/>
    </xf>
    <xf numFmtId="3" fontId="5" fillId="0" borderId="11" xfId="0" applyNumberFormat="1" applyFont="1" applyBorder="1" applyAlignment="1">
      <alignment horizontal="right"/>
    </xf>
    <xf numFmtId="165" fontId="6" fillId="0" borderId="12" xfId="2" applyNumberFormat="1" applyFont="1" applyFill="1" applyBorder="1" applyAlignment="1">
      <alignment horizontal="right"/>
    </xf>
    <xf numFmtId="166" fontId="6" fillId="0" borderId="0" xfId="5" applyNumberFormat="1" applyFont="1" applyFill="1" applyBorder="1" applyAlignment="1">
      <alignment horizontal="right"/>
    </xf>
    <xf numFmtId="166" fontId="5" fillId="0" borderId="3" xfId="5" applyNumberFormat="1" applyFont="1" applyFill="1" applyBorder="1" applyAlignment="1">
      <alignment horizontal="right"/>
    </xf>
    <xf numFmtId="166" fontId="5" fillId="0" borderId="11" xfId="5" applyNumberFormat="1" applyFont="1" applyFill="1" applyBorder="1" applyAlignment="1">
      <alignment horizontal="right"/>
    </xf>
    <xf numFmtId="2" fontId="6" fillId="0" borderId="0" xfId="5" applyNumberFormat="1" applyFont="1" applyFill="1" applyBorder="1" applyAlignment="1">
      <alignment horizontal="right"/>
    </xf>
    <xf numFmtId="2" fontId="6" fillId="0" borderId="0" xfId="5" applyNumberFormat="1" applyFont="1" applyFill="1"/>
    <xf numFmtId="2" fontId="6" fillId="0" borderId="10" xfId="5" applyNumberFormat="1" applyFont="1" applyFill="1" applyBorder="1" applyAlignment="1">
      <alignment horizontal="right"/>
    </xf>
    <xf numFmtId="2" fontId="6" fillId="0" borderId="10" xfId="5" applyNumberFormat="1" applyFont="1" applyFill="1" applyBorder="1"/>
    <xf numFmtId="1" fontId="15" fillId="0" borderId="8" xfId="3" applyNumberFormat="1" applyFont="1" applyFill="1" applyBorder="1"/>
    <xf numFmtId="2" fontId="6" fillId="0" borderId="0" xfId="3" applyNumberFormat="1" applyFont="1" applyFill="1" applyBorder="1" applyAlignment="1">
      <alignment horizontal="right" vertical="center"/>
    </xf>
    <xf numFmtId="1" fontId="6" fillId="0" borderId="0" xfId="3" applyNumberFormat="1" applyFont="1" applyFill="1" applyBorder="1" applyAlignment="1">
      <alignment horizontal="right" vertical="center"/>
    </xf>
    <xf numFmtId="1" fontId="6" fillId="0" borderId="10" xfId="3" applyNumberFormat="1" applyFont="1" applyFill="1" applyBorder="1" applyAlignment="1">
      <alignment horizontal="right" vertical="center"/>
    </xf>
    <xf numFmtId="3" fontId="6" fillId="0" borderId="0" xfId="3" applyNumberFormat="1" applyFont="1" applyFill="1" applyBorder="1" applyAlignment="1">
      <alignment horizontal="right" vertical="center"/>
    </xf>
    <xf numFmtId="9" fontId="6" fillId="0" borderId="10" xfId="2" applyFont="1" applyFill="1" applyBorder="1" applyAlignment="1">
      <alignment horizontal="right" vertical="center"/>
    </xf>
    <xf numFmtId="166" fontId="6" fillId="0" borderId="0" xfId="3" applyNumberFormat="1" applyFont="1" applyFill="1" applyBorder="1" applyAlignment="1">
      <alignment horizontal="right" vertical="center"/>
    </xf>
    <xf numFmtId="3" fontId="6" fillId="0" borderId="0" xfId="1" applyNumberFormat="1" applyFont="1" applyFill="1" applyBorder="1" applyAlignment="1">
      <alignment horizontal="right" vertical="center"/>
    </xf>
    <xf numFmtId="169" fontId="6" fillId="0" borderId="0" xfId="1" applyNumberFormat="1" applyFont="1" applyFill="1" applyBorder="1" applyAlignment="1">
      <alignment horizontal="right" vertical="center"/>
    </xf>
    <xf numFmtId="3" fontId="6" fillId="0" borderId="0" xfId="0" applyNumberFormat="1" applyFont="1" applyAlignment="1">
      <alignment vertical="center"/>
    </xf>
    <xf numFmtId="169" fontId="5" fillId="5" borderId="0" xfId="3" applyNumberFormat="1" applyFont="1" applyFill="1" applyAlignment="1">
      <alignment horizontal="left" vertical="top" wrapText="1"/>
    </xf>
    <xf numFmtId="0" fontId="48" fillId="0" borderId="0" xfId="0" applyFont="1" applyAlignment="1">
      <alignment horizontal="center" vertical="center" wrapText="1"/>
    </xf>
    <xf numFmtId="169" fontId="15" fillId="5" borderId="23" xfId="3" applyNumberFormat="1" applyFont="1" applyFill="1" applyBorder="1" applyAlignment="1">
      <alignment horizontal="left" vertical="top" wrapText="1"/>
    </xf>
    <xf numFmtId="164" fontId="49" fillId="2" borderId="8" xfId="3" applyNumberFormat="1" applyFont="1" applyFill="1" applyBorder="1"/>
    <xf numFmtId="164" fontId="50" fillId="2" borderId="8" xfId="3" applyNumberFormat="1" applyFont="1" applyFill="1" applyBorder="1"/>
    <xf numFmtId="0" fontId="6" fillId="4" borderId="0" xfId="0" applyFont="1" applyFill="1" applyAlignment="1">
      <alignment horizontal="left" vertical="top"/>
    </xf>
    <xf numFmtId="166" fontId="6" fillId="5" borderId="10" xfId="3" applyNumberFormat="1" applyFont="1" applyFill="1" applyBorder="1" applyAlignment="1">
      <alignment horizontal="right" vertical="center"/>
    </xf>
    <xf numFmtId="166" fontId="6" fillId="2" borderId="0" xfId="0" applyNumberFormat="1" applyFont="1" applyFill="1"/>
    <xf numFmtId="43" fontId="0" fillId="0" borderId="0" xfId="0" applyNumberFormat="1"/>
    <xf numFmtId="0" fontId="4" fillId="5" borderId="9" xfId="0" applyFont="1" applyFill="1" applyBorder="1" applyAlignment="1">
      <alignment horizontal="right" wrapText="1"/>
    </xf>
    <xf numFmtId="0" fontId="4" fillId="5" borderId="9" xfId="0" applyFont="1" applyFill="1" applyBorder="1" applyAlignment="1">
      <alignment horizontal="right"/>
    </xf>
    <xf numFmtId="10" fontId="4" fillId="7" borderId="3" xfId="0" applyNumberFormat="1" applyFont="1" applyFill="1" applyBorder="1" applyAlignment="1">
      <alignment horizontal="right"/>
    </xf>
    <xf numFmtId="9" fontId="4" fillId="7" borderId="3" xfId="0" applyNumberFormat="1" applyFont="1" applyFill="1" applyBorder="1"/>
    <xf numFmtId="10" fontId="3" fillId="7" borderId="0" xfId="0" applyNumberFormat="1" applyFont="1" applyFill="1"/>
    <xf numFmtId="10" fontId="3" fillId="5" borderId="0" xfId="0" applyNumberFormat="1" applyFont="1" applyFill="1"/>
    <xf numFmtId="10" fontId="3" fillId="5" borderId="0" xfId="0" applyNumberFormat="1" applyFont="1" applyFill="1" applyAlignment="1">
      <alignment horizontal="right"/>
    </xf>
    <xf numFmtId="10" fontId="3" fillId="7" borderId="0" xfId="0" applyNumberFormat="1" applyFont="1" applyFill="1" applyAlignment="1">
      <alignment horizontal="right"/>
    </xf>
    <xf numFmtId="10" fontId="3" fillId="7" borderId="10" xfId="0" applyNumberFormat="1" applyFont="1" applyFill="1" applyBorder="1" applyAlignment="1">
      <alignment horizontal="right"/>
    </xf>
    <xf numFmtId="10" fontId="22" fillId="0" borderId="0" xfId="2" applyNumberFormat="1" applyFont="1" applyAlignment="1">
      <alignment vertical="top" wrapText="1"/>
    </xf>
    <xf numFmtId="166" fontId="6" fillId="5" borderId="0" xfId="3" applyNumberFormat="1" applyFont="1" applyFill="1" applyBorder="1" applyAlignment="1">
      <alignment horizontal="right" vertical="center"/>
    </xf>
    <xf numFmtId="9" fontId="3" fillId="0" borderId="0" xfId="2" applyFont="1"/>
    <xf numFmtId="0" fontId="15" fillId="7" borderId="0" xfId="0" applyFont="1" applyFill="1" applyAlignment="1">
      <alignment horizontal="right" vertical="center"/>
    </xf>
    <xf numFmtId="1" fontId="3" fillId="7" borderId="0" xfId="0" applyNumberFormat="1" applyFont="1" applyFill="1" applyAlignment="1">
      <alignment horizontal="right"/>
    </xf>
    <xf numFmtId="3" fontId="3" fillId="7" borderId="0" xfId="0" applyNumberFormat="1" applyFont="1" applyFill="1"/>
    <xf numFmtId="0" fontId="4" fillId="6" borderId="9" xfId="0" applyFont="1" applyFill="1" applyBorder="1" applyAlignment="1">
      <alignment horizontal="left" wrapText="1"/>
    </xf>
    <xf numFmtId="3" fontId="0" fillId="0" borderId="0" xfId="0" applyNumberFormat="1"/>
    <xf numFmtId="9" fontId="15" fillId="0" borderId="0" xfId="0" applyNumberFormat="1" applyFont="1" applyAlignment="1">
      <alignment horizontal="right"/>
    </xf>
    <xf numFmtId="3" fontId="3" fillId="5" borderId="0" xfId="0" applyNumberFormat="1" applyFont="1" applyFill="1" applyAlignment="1">
      <alignment horizontal="right" vertical="center"/>
    </xf>
    <xf numFmtId="164" fontId="0" fillId="0" borderId="0" xfId="0" applyNumberFormat="1"/>
    <xf numFmtId="0" fontId="15" fillId="3" borderId="2" xfId="0" applyFont="1" applyFill="1" applyBorder="1" applyAlignment="1">
      <alignment horizontal="center"/>
    </xf>
    <xf numFmtId="0" fontId="15" fillId="2" borderId="0" xfId="0" applyFont="1" applyFill="1" applyAlignment="1">
      <alignment horizontal="right"/>
    </xf>
    <xf numFmtId="0" fontId="15" fillId="0" borderId="0" xfId="0" applyFont="1" applyAlignment="1">
      <alignment horizontal="right"/>
    </xf>
    <xf numFmtId="165" fontId="6" fillId="0" borderId="0" xfId="2" applyNumberFormat="1" applyFont="1" applyBorder="1"/>
    <xf numFmtId="3" fontId="5" fillId="0" borderId="0" xfId="2" applyNumberFormat="1" applyFont="1" applyBorder="1" applyAlignment="1">
      <alignment horizontal="right" vertical="center"/>
    </xf>
    <xf numFmtId="0" fontId="6" fillId="5" borderId="0" xfId="2" applyNumberFormat="1" applyFont="1" applyFill="1" applyAlignment="1">
      <alignment horizontal="right"/>
    </xf>
    <xf numFmtId="0" fontId="6" fillId="5" borderId="10" xfId="2" applyNumberFormat="1" applyFont="1" applyFill="1" applyBorder="1" applyAlignment="1">
      <alignment horizontal="right"/>
    </xf>
    <xf numFmtId="3" fontId="4" fillId="5" borderId="3" xfId="0" applyNumberFormat="1" applyFont="1" applyFill="1" applyBorder="1" applyAlignment="1">
      <alignment horizontal="right"/>
    </xf>
    <xf numFmtId="164" fontId="4" fillId="5" borderId="2" xfId="0" applyNumberFormat="1" applyFont="1" applyFill="1" applyBorder="1" applyAlignment="1">
      <alignment horizontal="right"/>
    </xf>
    <xf numFmtId="0" fontId="3" fillId="0" borderId="2" xfId="0" applyFont="1" applyBorder="1" applyAlignment="1">
      <alignment horizontal="left"/>
    </xf>
    <xf numFmtId="9" fontId="3" fillId="7" borderId="2" xfId="0" applyNumberFormat="1" applyFont="1" applyFill="1" applyBorder="1"/>
    <xf numFmtId="9" fontId="3" fillId="6" borderId="2" xfId="0" applyNumberFormat="1" applyFont="1" applyFill="1" applyBorder="1"/>
    <xf numFmtId="9" fontId="3" fillId="0" borderId="2" xfId="0" applyNumberFormat="1" applyFont="1" applyBorder="1"/>
    <xf numFmtId="0" fontId="3" fillId="0" borderId="2" xfId="0" applyFont="1" applyBorder="1"/>
    <xf numFmtId="9" fontId="3" fillId="7" borderId="2" xfId="0" applyNumberFormat="1" applyFont="1" applyFill="1" applyBorder="1" applyAlignment="1">
      <alignment horizontal="right" vertical="center"/>
    </xf>
    <xf numFmtId="9" fontId="6" fillId="5" borderId="10" xfId="2" applyFont="1" applyFill="1" applyBorder="1" applyAlignment="1">
      <alignment horizontal="right" vertical="center"/>
    </xf>
    <xf numFmtId="3" fontId="11" fillId="0" borderId="0" xfId="0" applyNumberFormat="1" applyFont="1" applyAlignment="1">
      <alignment horizontal="right" vertical="center"/>
    </xf>
    <xf numFmtId="165" fontId="6" fillId="0" borderId="0" xfId="2" applyNumberFormat="1" applyFont="1" applyFill="1" applyBorder="1" applyAlignment="1">
      <alignment horizontal="left" vertical="center"/>
    </xf>
    <xf numFmtId="9" fontId="11" fillId="0" borderId="0" xfId="0" applyNumberFormat="1" applyFont="1" applyAlignment="1">
      <alignment horizontal="right"/>
    </xf>
    <xf numFmtId="9" fontId="52" fillId="0" borderId="0" xfId="0" applyNumberFormat="1" applyFont="1" applyAlignment="1">
      <alignment horizontal="right"/>
    </xf>
    <xf numFmtId="165" fontId="6" fillId="0" borderId="10" xfId="2" applyNumberFormat="1" applyFont="1" applyFill="1" applyBorder="1" applyAlignment="1">
      <alignment horizontal="left" vertical="center"/>
    </xf>
    <xf numFmtId="9" fontId="11" fillId="0" borderId="10" xfId="0" applyNumberFormat="1" applyFont="1" applyBorder="1" applyAlignment="1">
      <alignment horizontal="right"/>
    </xf>
    <xf numFmtId="0" fontId="51" fillId="0" borderId="0" xfId="0" applyFont="1"/>
    <xf numFmtId="9" fontId="6" fillId="5" borderId="0" xfId="2" applyFont="1" applyFill="1" applyBorder="1" applyAlignment="1">
      <alignment horizontal="right"/>
    </xf>
    <xf numFmtId="0" fontId="5" fillId="2" borderId="0" xfId="0" applyFont="1" applyFill="1" applyAlignment="1">
      <alignment horizontal="left" vertical="center" indent="1"/>
    </xf>
    <xf numFmtId="0" fontId="6" fillId="0" borderId="0" xfId="0" applyFont="1" applyAlignment="1">
      <alignment horizontal="left" vertical="center" indent="1"/>
    </xf>
    <xf numFmtId="166" fontId="6" fillId="5" borderId="0" xfId="0" applyNumberFormat="1" applyFont="1" applyFill="1"/>
    <xf numFmtId="0" fontId="6" fillId="2" borderId="14"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11" fillId="2" borderId="0" xfId="0" applyFont="1" applyFill="1" applyAlignment="1">
      <alignment horizontal="left"/>
    </xf>
    <xf numFmtId="164" fontId="4" fillId="5" borderId="2" xfId="1" applyNumberFormat="1" applyFont="1" applyFill="1" applyBorder="1" applyAlignment="1">
      <alignment horizontal="right"/>
    </xf>
    <xf numFmtId="172" fontId="22" fillId="0" borderId="0" xfId="0" applyNumberFormat="1" applyFont="1" applyAlignment="1">
      <alignment horizontal="right" vertical="top" wrapText="1"/>
    </xf>
    <xf numFmtId="172" fontId="22" fillId="0" borderId="0" xfId="0" applyNumberFormat="1" applyFont="1" applyAlignment="1">
      <alignment horizontal="right" wrapText="1"/>
    </xf>
    <xf numFmtId="172" fontId="22" fillId="0" borderId="2" xfId="0" applyNumberFormat="1" applyFont="1" applyBorder="1" applyAlignment="1">
      <alignment horizontal="right" wrapText="1"/>
    </xf>
    <xf numFmtId="0" fontId="58" fillId="3" borderId="4" xfId="4" applyFont="1" applyFill="1" applyBorder="1" applyAlignment="1">
      <alignment horizontal="right" vertical="top" wrapText="1"/>
    </xf>
    <xf numFmtId="0" fontId="7" fillId="4" borderId="0" xfId="0" applyFont="1" applyFill="1" applyAlignment="1">
      <alignment horizontal="left" vertical="center"/>
    </xf>
    <xf numFmtId="0" fontId="6" fillId="0" borderId="5" xfId="0" applyFont="1" applyBorder="1" applyAlignment="1">
      <alignment vertical="top" wrapText="1"/>
    </xf>
    <xf numFmtId="0" fontId="6" fillId="0" borderId="26" xfId="0" applyFont="1" applyBorder="1" applyAlignment="1">
      <alignment vertical="top" wrapText="1"/>
    </xf>
    <xf numFmtId="0" fontId="7" fillId="4" borderId="0" xfId="0" applyFont="1" applyFill="1" applyAlignment="1">
      <alignment horizontal="right"/>
    </xf>
    <xf numFmtId="0" fontId="7" fillId="4" borderId="0" xfId="4" applyFont="1" applyFill="1" applyAlignment="1">
      <alignment horizontal="right"/>
    </xf>
    <xf numFmtId="0" fontId="11" fillId="0" borderId="5" xfId="0" applyFont="1" applyBorder="1" applyAlignment="1">
      <alignment horizontal="left" vertical="center" wrapText="1"/>
    </xf>
    <xf numFmtId="0" fontId="3" fillId="0" borderId="4" xfId="0" applyFont="1" applyBorder="1" applyAlignment="1">
      <alignment horizontal="left" vertical="center" wrapText="1"/>
    </xf>
    <xf numFmtId="0" fontId="6" fillId="0" borderId="4" xfId="0" applyFont="1" applyBorder="1" applyAlignment="1">
      <alignment horizontal="left" vertical="center"/>
    </xf>
    <xf numFmtId="0" fontId="6" fillId="0" borderId="6" xfId="0" applyFont="1" applyBorder="1" applyAlignment="1">
      <alignment horizontal="left" vertical="center" wrapText="1"/>
    </xf>
    <xf numFmtId="0" fontId="53" fillId="0" borderId="4" xfId="0" applyFont="1" applyBorder="1" applyAlignment="1">
      <alignment horizontal="left" vertical="center" wrapText="1"/>
    </xf>
    <xf numFmtId="0" fontId="5" fillId="0" borderId="4" xfId="0" applyFont="1" applyBorder="1" applyAlignment="1">
      <alignment horizontal="left" vertical="center"/>
    </xf>
    <xf numFmtId="0" fontId="5" fillId="0" borderId="4" xfId="0" applyFont="1" applyBorder="1" applyAlignment="1">
      <alignment horizontal="left" vertical="center" wrapText="1"/>
    </xf>
    <xf numFmtId="0" fontId="11" fillId="0" borderId="6" xfId="0" applyFont="1" applyBorder="1" applyAlignment="1">
      <alignment horizontal="left" vertical="center" wrapText="1"/>
    </xf>
    <xf numFmtId="0" fontId="33" fillId="2" borderId="4" xfId="0" applyFont="1" applyFill="1" applyBorder="1" applyAlignment="1">
      <alignment vertical="center"/>
    </xf>
    <xf numFmtId="0" fontId="55" fillId="0" borderId="0" xfId="0" applyFont="1" applyAlignment="1">
      <alignment horizontal="left" vertical="top" wrapText="1"/>
    </xf>
    <xf numFmtId="0" fontId="22" fillId="0" borderId="0" xfId="0" applyFont="1" applyAlignment="1">
      <alignment horizontal="left" vertical="top" wrapText="1"/>
    </xf>
    <xf numFmtId="10" fontId="6" fillId="5" borderId="0" xfId="2" applyNumberFormat="1" applyFont="1" applyFill="1" applyAlignment="1">
      <alignment horizontal="right"/>
    </xf>
    <xf numFmtId="0" fontId="3" fillId="0" borderId="0" xfId="0" applyFont="1" applyAlignment="1">
      <alignment horizontal="left" vertical="top" wrapText="1"/>
    </xf>
    <xf numFmtId="0" fontId="6" fillId="2" borderId="8" xfId="3" applyNumberFormat="1" applyFont="1" applyFill="1" applyBorder="1" applyAlignment="1">
      <alignment horizontal="left"/>
    </xf>
    <xf numFmtId="0" fontId="6" fillId="2" borderId="0" xfId="3" applyNumberFormat="1" applyFont="1" applyFill="1" applyBorder="1" applyAlignment="1">
      <alignment horizontal="left" vertical="center"/>
    </xf>
    <xf numFmtId="0" fontId="6" fillId="2" borderId="10" xfId="3" applyNumberFormat="1" applyFont="1" applyFill="1" applyBorder="1" applyAlignment="1">
      <alignment horizontal="left" vertical="center"/>
    </xf>
    <xf numFmtId="0" fontId="6" fillId="0" borderId="0" xfId="3" applyNumberFormat="1" applyFont="1" applyFill="1" applyBorder="1" applyAlignment="1">
      <alignment horizontal="left" vertical="center"/>
    </xf>
    <xf numFmtId="0" fontId="6" fillId="0" borderId="0" xfId="3" applyNumberFormat="1" applyFont="1" applyFill="1" applyBorder="1" applyAlignment="1">
      <alignment horizontal="left" vertical="center" wrapText="1"/>
    </xf>
    <xf numFmtId="0" fontId="6" fillId="0" borderId="10" xfId="3" applyNumberFormat="1" applyFont="1" applyFill="1" applyBorder="1" applyAlignment="1">
      <alignment horizontal="left" vertical="center"/>
    </xf>
    <xf numFmtId="165" fontId="6" fillId="0" borderId="0" xfId="2" applyNumberFormat="1" applyFont="1" applyFill="1"/>
    <xf numFmtId="165" fontId="6" fillId="0" borderId="10" xfId="2" applyNumberFormat="1" applyFont="1" applyFill="1" applyBorder="1"/>
    <xf numFmtId="0" fontId="6" fillId="2" borderId="2" xfId="0" quotePrefix="1" applyFont="1" applyFill="1" applyBorder="1" applyAlignment="1">
      <alignment vertical="center"/>
    </xf>
    <xf numFmtId="166" fontId="6" fillId="5" borderId="0" xfId="1" applyNumberFormat="1" applyFont="1" applyFill="1" applyBorder="1"/>
    <xf numFmtId="166" fontId="6" fillId="2" borderId="0" xfId="1" applyNumberFormat="1" applyFont="1" applyFill="1" applyBorder="1"/>
    <xf numFmtId="166" fontId="6" fillId="5" borderId="2" xfId="0" applyNumberFormat="1" applyFont="1" applyFill="1" applyBorder="1"/>
    <xf numFmtId="166" fontId="6" fillId="2" borderId="2" xfId="0" applyNumberFormat="1" applyFont="1" applyFill="1" applyBorder="1"/>
    <xf numFmtId="166" fontId="6" fillId="0" borderId="0" xfId="1" applyNumberFormat="1" applyFont="1" applyFill="1" applyBorder="1"/>
    <xf numFmtId="166" fontId="6" fillId="0" borderId="0" xfId="1" applyNumberFormat="1" applyFont="1" applyFill="1" applyBorder="1" applyAlignment="1">
      <alignment horizontal="right"/>
    </xf>
    <xf numFmtId="166" fontId="6" fillId="0" borderId="2" xfId="1" applyNumberFormat="1" applyFont="1" applyFill="1" applyBorder="1"/>
    <xf numFmtId="166" fontId="6" fillId="0" borderId="0" xfId="1" applyNumberFormat="1" applyFont="1" applyBorder="1" applyAlignment="1">
      <alignment vertical="center"/>
    </xf>
    <xf numFmtId="166" fontId="6" fillId="2" borderId="10" xfId="0" applyNumberFormat="1" applyFont="1" applyFill="1" applyBorder="1"/>
    <xf numFmtId="166" fontId="6" fillId="2" borderId="10" xfId="1" applyNumberFormat="1" applyFont="1" applyFill="1" applyBorder="1"/>
    <xf numFmtId="0" fontId="15" fillId="2" borderId="8" xfId="3" applyNumberFormat="1" applyFont="1" applyFill="1" applyBorder="1" applyAlignment="1">
      <alignment horizontal="left" vertical="center"/>
    </xf>
    <xf numFmtId="0" fontId="6" fillId="2" borderId="2" xfId="0" applyFont="1" applyFill="1" applyBorder="1"/>
    <xf numFmtId="0" fontId="6" fillId="0" borderId="2" xfId="0" applyFont="1" applyBorder="1"/>
    <xf numFmtId="0" fontId="6" fillId="2" borderId="10" xfId="0" applyFont="1" applyFill="1" applyBorder="1" applyAlignment="1">
      <alignment vertical="center"/>
    </xf>
    <xf numFmtId="0" fontId="23" fillId="0" borderId="0" xfId="0" applyFont="1" applyAlignment="1">
      <alignment horizontal="left" vertical="top" wrapText="1"/>
    </xf>
    <xf numFmtId="0" fontId="14" fillId="0" borderId="0" xfId="0" applyFont="1" applyAlignment="1">
      <alignment horizontal="left" vertical="top" wrapText="1"/>
    </xf>
    <xf numFmtId="0" fontId="0" fillId="0" borderId="0" xfId="0" applyAlignment="1">
      <alignment horizontal="left" vertical="top" wrapText="1"/>
    </xf>
    <xf numFmtId="0" fontId="6" fillId="5" borderId="0" xfId="0" applyFont="1" applyFill="1" applyAlignment="1">
      <alignment horizontal="left" vertical="top" wrapText="1"/>
    </xf>
    <xf numFmtId="0" fontId="15" fillId="3" borderId="2" xfId="0" applyFont="1" applyFill="1" applyBorder="1" applyAlignment="1">
      <alignment horizontal="center"/>
    </xf>
    <xf numFmtId="0" fontId="15" fillId="2" borderId="2" xfId="0" applyFont="1" applyFill="1" applyBorder="1" applyAlignment="1">
      <alignment horizontal="center"/>
    </xf>
    <xf numFmtId="0" fontId="11" fillId="0" borderId="0" xfId="0" applyFont="1" applyAlignment="1">
      <alignment horizontal="left" vertical="top" wrapText="1"/>
    </xf>
    <xf numFmtId="0" fontId="3" fillId="0" borderId="0" xfId="0" applyFont="1" applyAlignment="1">
      <alignment horizontal="left" vertical="top" wrapText="1"/>
    </xf>
    <xf numFmtId="0" fontId="3" fillId="0" borderId="24" xfId="0" applyFont="1" applyBorder="1"/>
    <xf numFmtId="0" fontId="3" fillId="0" borderId="25" xfId="0" applyFont="1" applyBorder="1"/>
    <xf numFmtId="0" fontId="3" fillId="0" borderId="27" xfId="0" applyFont="1" applyBorder="1" applyAlignment="1">
      <alignment horizontal="left" vertical="top" wrapText="1"/>
    </xf>
    <xf numFmtId="49" fontId="43" fillId="3" borderId="0" xfId="0" applyNumberFormat="1" applyFont="1" applyFill="1" applyAlignment="1">
      <alignment horizontal="left" vertical="top" wrapText="1"/>
    </xf>
    <xf numFmtId="0" fontId="6" fillId="2" borderId="0" xfId="0" applyFont="1" applyFill="1" applyAlignment="1">
      <alignment horizontal="left" vertical="top" wrapText="1"/>
    </xf>
    <xf numFmtId="0" fontId="6" fillId="0" borderId="0" xfId="0" applyFont="1" applyAlignment="1">
      <alignment horizontal="left" wrapText="1"/>
    </xf>
    <xf numFmtId="0" fontId="6" fillId="0" borderId="0" xfId="0" applyFont="1" applyAlignment="1">
      <alignment horizontal="left" vertical="top" wrapText="1"/>
    </xf>
    <xf numFmtId="0" fontId="6" fillId="0" borderId="17" xfId="0" applyFont="1" applyBorder="1" applyAlignment="1">
      <alignment horizontal="left" vertical="top" wrapText="1"/>
    </xf>
    <xf numFmtId="0" fontId="3" fillId="0" borderId="21" xfId="0" applyFont="1" applyBorder="1" applyAlignment="1">
      <alignment horizontal="left" wrapText="1"/>
    </xf>
    <xf numFmtId="0" fontId="3" fillId="0" borderId="22" xfId="0" applyFont="1" applyBorder="1" applyAlignment="1">
      <alignment horizontal="left" wrapText="1"/>
    </xf>
    <xf numFmtId="0" fontId="3" fillId="0" borderId="18" xfId="0" applyFont="1" applyBorder="1" applyAlignment="1">
      <alignment wrapText="1"/>
    </xf>
    <xf numFmtId="0" fontId="3" fillId="0" borderId="19" xfId="0" applyFont="1" applyBorder="1" applyAlignment="1">
      <alignment wrapText="1"/>
    </xf>
    <xf numFmtId="0" fontId="3" fillId="0" borderId="18" xfId="0" applyFont="1" applyBorder="1"/>
    <xf numFmtId="0" fontId="3" fillId="0" borderId="19" xfId="0" applyFont="1" applyBorder="1"/>
    <xf numFmtId="0" fontId="43" fillId="3" borderId="20" xfId="0" applyFont="1" applyFill="1" applyBorder="1" applyAlignment="1">
      <alignment horizontal="left" vertical="top" wrapText="1"/>
    </xf>
    <xf numFmtId="0" fontId="43" fillId="3" borderId="0" xfId="0" applyFont="1" applyFill="1" applyAlignment="1">
      <alignment horizontal="left" vertical="top" wrapText="1"/>
    </xf>
    <xf numFmtId="0" fontId="6" fillId="0" borderId="17" xfId="0" applyFont="1" applyBorder="1" applyAlignment="1">
      <alignment horizontal="left" wrapText="1"/>
    </xf>
    <xf numFmtId="0" fontId="15" fillId="7" borderId="8" xfId="0" applyFont="1" applyFill="1" applyBorder="1" applyAlignment="1">
      <alignment horizontal="right" vertical="center"/>
    </xf>
    <xf numFmtId="0" fontId="43" fillId="0" borderId="0" xfId="0" applyFont="1" applyAlignment="1">
      <alignment horizontal="left" vertical="top" wrapText="1"/>
    </xf>
    <xf numFmtId="0" fontId="16" fillId="0" borderId="23" xfId="0" applyFont="1" applyBorder="1" applyAlignment="1">
      <alignment horizontal="left" vertical="top" wrapText="1"/>
    </xf>
    <xf numFmtId="1" fontId="15" fillId="2" borderId="8" xfId="3" applyNumberFormat="1" applyFont="1" applyFill="1" applyBorder="1" applyAlignment="1">
      <alignment horizontal="right" vertical="center" wrapText="1"/>
    </xf>
    <xf numFmtId="0" fontId="6" fillId="2" borderId="0" xfId="0" applyFont="1" applyFill="1" applyAlignment="1">
      <alignment horizontal="left" vertical="center" wrapText="1"/>
    </xf>
    <xf numFmtId="0" fontId="19" fillId="2" borderId="0" xfId="0" applyFont="1" applyFill="1" applyAlignment="1">
      <alignment horizontal="left" vertical="top" wrapText="1"/>
    </xf>
    <xf numFmtId="0" fontId="6" fillId="2" borderId="5" xfId="0" applyFont="1" applyFill="1" applyBorder="1" applyAlignment="1">
      <alignment horizontal="left" vertical="top" wrapText="1"/>
    </xf>
    <xf numFmtId="0" fontId="6" fillId="2" borderId="6" xfId="0" applyFont="1" applyFill="1" applyBorder="1" applyAlignment="1">
      <alignment horizontal="left" vertical="top" wrapText="1"/>
    </xf>
    <xf numFmtId="0" fontId="9" fillId="2" borderId="5" xfId="0" applyFont="1" applyFill="1" applyBorder="1" applyAlignment="1">
      <alignment horizontal="left" vertical="top" wrapText="1"/>
    </xf>
    <xf numFmtId="0" fontId="9" fillId="2" borderId="0" xfId="0" applyFont="1" applyFill="1" applyAlignment="1">
      <alignment horizontal="left" vertical="top" wrapText="1"/>
    </xf>
    <xf numFmtId="0" fontId="9" fillId="2" borderId="6" xfId="0" applyFont="1" applyFill="1" applyBorder="1" applyAlignment="1">
      <alignment horizontal="left" vertical="top" wrapText="1"/>
    </xf>
    <xf numFmtId="0" fontId="34" fillId="3" borderId="5" xfId="0" applyFont="1" applyFill="1" applyBorder="1" applyAlignment="1">
      <alignment horizontal="left" vertical="top" wrapText="1"/>
    </xf>
    <xf numFmtId="0" fontId="34" fillId="3" borderId="0" xfId="0" applyFont="1" applyFill="1" applyAlignment="1">
      <alignment horizontal="left" vertical="top" wrapText="1"/>
    </xf>
    <xf numFmtId="0" fontId="8" fillId="2" borderId="5" xfId="0" applyFont="1" applyFill="1" applyBorder="1" applyAlignment="1">
      <alignment horizontal="left" vertical="top"/>
    </xf>
    <xf numFmtId="0" fontId="8" fillId="2" borderId="6" xfId="0" applyFont="1" applyFill="1" applyBorder="1" applyAlignment="1">
      <alignment horizontal="left" vertical="top"/>
    </xf>
    <xf numFmtId="0" fontId="10" fillId="3" borderId="5" xfId="0" applyFont="1" applyFill="1" applyBorder="1" applyAlignment="1">
      <alignment horizontal="left" vertical="top" wrapText="1"/>
    </xf>
    <xf numFmtId="0" fontId="10" fillId="3" borderId="6" xfId="0" applyFont="1" applyFill="1" applyBorder="1" applyAlignment="1">
      <alignment horizontal="left" vertical="top" wrapText="1"/>
    </xf>
    <xf numFmtId="0" fontId="10" fillId="3" borderId="0" xfId="0" applyFont="1" applyFill="1" applyAlignment="1">
      <alignment horizontal="left" vertical="top" wrapText="1"/>
    </xf>
    <xf numFmtId="0" fontId="10" fillId="3" borderId="4" xfId="0" applyFont="1" applyFill="1" applyBorder="1" applyAlignment="1">
      <alignment vertical="top" wrapText="1"/>
    </xf>
    <xf numFmtId="0" fontId="9" fillId="2" borderId="5" xfId="0" applyFont="1" applyFill="1" applyBorder="1" applyAlignment="1">
      <alignment horizontal="left" vertical="center"/>
    </xf>
    <xf numFmtId="0" fontId="34" fillId="3" borderId="5" xfId="0" applyFont="1" applyFill="1" applyBorder="1" applyAlignment="1">
      <alignment horizontal="left" vertical="top"/>
    </xf>
    <xf numFmtId="0" fontId="34" fillId="3" borderId="0" xfId="0" applyFont="1" applyFill="1" applyAlignment="1">
      <alignment horizontal="left" vertical="top"/>
    </xf>
    <xf numFmtId="0" fontId="6" fillId="2" borderId="0" xfId="0" applyFont="1" applyFill="1" applyAlignment="1">
      <alignment horizontal="left" vertical="top"/>
    </xf>
    <xf numFmtId="0" fontId="6" fillId="2" borderId="6" xfId="0" applyFont="1" applyFill="1" applyBorder="1" applyAlignment="1">
      <alignment horizontal="left" vertical="top"/>
    </xf>
    <xf numFmtId="0" fontId="6" fillId="0" borderId="0" xfId="0" applyFont="1" applyAlignment="1">
      <alignment horizontal="center"/>
    </xf>
    <xf numFmtId="0" fontId="6" fillId="0" borderId="5" xfId="0" applyFont="1" applyBorder="1" applyAlignment="1">
      <alignment horizontal="left" vertical="top" wrapText="1"/>
    </xf>
    <xf numFmtId="0" fontId="6" fillId="0" borderId="14" xfId="0" applyFont="1" applyBorder="1" applyAlignment="1">
      <alignment horizontal="left" vertical="top" wrapText="1"/>
    </xf>
    <xf numFmtId="0" fontId="6" fillId="0" borderId="5" xfId="0" applyFont="1" applyBorder="1" applyAlignment="1">
      <alignment horizontal="center" vertical="top" wrapText="1"/>
    </xf>
    <xf numFmtId="0" fontId="6" fillId="0" borderId="6" xfId="0" applyFont="1" applyBorder="1" applyAlignment="1">
      <alignment horizontal="left" vertical="top" wrapText="1"/>
    </xf>
    <xf numFmtId="0" fontId="6" fillId="0" borderId="5" xfId="0" applyFont="1" applyBorder="1" applyAlignment="1">
      <alignment horizontal="left" vertical="top"/>
    </xf>
    <xf numFmtId="0" fontId="6" fillId="0" borderId="6" xfId="0" applyFont="1" applyBorder="1" applyAlignment="1">
      <alignment horizontal="left" vertical="top"/>
    </xf>
    <xf numFmtId="0" fontId="6" fillId="0" borderId="16" xfId="0" applyFont="1" applyBorder="1" applyAlignment="1">
      <alignment horizontal="left" vertical="top" wrapText="1"/>
    </xf>
    <xf numFmtId="0" fontId="6" fillId="2" borderId="14" xfId="0" applyFont="1" applyFill="1" applyBorder="1" applyAlignment="1">
      <alignment horizontal="left" vertical="top" wrapText="1"/>
    </xf>
    <xf numFmtId="0" fontId="6" fillId="0" borderId="6" xfId="0" applyFont="1" applyBorder="1" applyAlignment="1">
      <alignment horizontal="center" vertical="top" wrapText="1"/>
    </xf>
  </cellXfs>
  <cellStyles count="65">
    <cellStyle name="5x indented GHG Textfiels" xfId="6" xr:uid="{C3BA9DFB-0219-41FA-A69F-DCD21DA3BD7D}"/>
    <cellStyle name="Comma" xfId="1" builtinId="3"/>
    <cellStyle name="Comma 2" xfId="3" xr:uid="{BD99E8FA-7ACC-4CC1-8335-0223492FFC9E}"/>
    <cellStyle name="Comma 2 2" xfId="7" xr:uid="{48544F34-3828-4E4B-9136-08443F652FE6}"/>
    <cellStyle name="Comma 2 2 2" xfId="8" xr:uid="{BFBBA686-97FF-41EA-BAF9-C58045C67C8C}"/>
    <cellStyle name="Comma 2 2 2 2" xfId="31" xr:uid="{B40AB0D1-2102-44C2-9B39-F26AF078BBA4}"/>
    <cellStyle name="Comma 2 2 2 2 2" xfId="56" xr:uid="{916792F7-F6F5-4FBC-9BB5-40A553ECDF45}"/>
    <cellStyle name="Comma 2 2 2 3" xfId="43" xr:uid="{0A084AC7-1DBB-4F4E-81AF-DED4C4AE4082}"/>
    <cellStyle name="Comma 2 2 3" xfId="30" xr:uid="{C27CF111-BA0B-4240-A638-04FF73B5F6F6}"/>
    <cellStyle name="Comma 2 2 3 2" xfId="55" xr:uid="{07586075-5F47-4037-8710-4A9E2DFA16C4}"/>
    <cellStyle name="Comma 2 2 4" xfId="42" xr:uid="{D13CAF51-92EE-4B66-B7CC-87DD3D6E678E}"/>
    <cellStyle name="Comma 2 3" xfId="9" xr:uid="{DC8F61A7-9C50-4672-8031-8FF8CC24549C}"/>
    <cellStyle name="Comma 2 3 2" xfId="32" xr:uid="{35E027CB-7460-4AF6-823A-B1BF2B9DA55C}"/>
    <cellStyle name="Comma 2 3 2 2" xfId="57" xr:uid="{364297F6-AAAC-4C04-8738-190EFCD93591}"/>
    <cellStyle name="Comma 2 3 3" xfId="44" xr:uid="{9B96A993-2BE9-41D9-BB1E-4721B6A47956}"/>
    <cellStyle name="Comma 2 4" xfId="28" xr:uid="{C9BFE29B-A28C-4285-96B7-93CF0E45B44F}"/>
    <cellStyle name="Comma 2 4 2" xfId="53" xr:uid="{29D4AFDD-8D73-4AD0-B363-4665C7089CC2}"/>
    <cellStyle name="Comma 2 5" xfId="41" xr:uid="{F6D147EF-96B1-4778-9DEC-9004060C2B50}"/>
    <cellStyle name="Comma 3" xfId="10" xr:uid="{C776BF88-8C05-44D6-B16D-082DEB222ECD}"/>
    <cellStyle name="Comma 3 2" xfId="11" xr:uid="{C81EF40F-E357-4181-B8C3-7B23AF7EEDDE}"/>
    <cellStyle name="Comma 3 2 2" xfId="34" xr:uid="{DE5440E3-699A-4D2A-B343-64DA95265C11}"/>
    <cellStyle name="Comma 3 2 2 2" xfId="59" xr:uid="{DBE153AB-D3F0-49C7-8541-59006E214288}"/>
    <cellStyle name="Comma 3 2 3" xfId="46" xr:uid="{16DC8490-B317-4C26-AE5A-41E28EE9FBB4}"/>
    <cellStyle name="Comma 3 3" xfId="33" xr:uid="{782DDDDD-A122-42C3-B3D9-E86955B6C4FC}"/>
    <cellStyle name="Comma 3 3 2" xfId="58" xr:uid="{84547600-E94D-4DB5-BE21-C32A7527D910}"/>
    <cellStyle name="Comma 3 4" xfId="45" xr:uid="{1E657395-AEA1-498D-88EB-162F3630C874}"/>
    <cellStyle name="Comma 4" xfId="12" xr:uid="{F7604FAC-11F4-4CD4-9BE7-CBD82E0F16CA}"/>
    <cellStyle name="Comma 4 2" xfId="35" xr:uid="{C29F4B6B-BE11-4A20-964D-67607A554515}"/>
    <cellStyle name="Comma 4 2 2" xfId="60" xr:uid="{081AE325-DD47-401B-9437-464CBD109BAC}"/>
    <cellStyle name="Comma 4 3" xfId="47" xr:uid="{AB5A234F-6958-48C1-BE69-6F3C751A6401}"/>
    <cellStyle name="Comma 5" xfId="13" xr:uid="{2E62BDB4-7380-4BED-BB3E-DBF659C7E744}"/>
    <cellStyle name="Comma 5 2" xfId="36" xr:uid="{77A7603F-423F-411E-BF07-6E31615D91B4}"/>
    <cellStyle name="Comma 5 2 2" xfId="61" xr:uid="{6143C0AF-A394-4FA4-B59F-D96DD67BCE4A}"/>
    <cellStyle name="Comma 5 3" xfId="48" xr:uid="{23631EEC-6EDB-4565-937F-158721960424}"/>
    <cellStyle name="Comma 6" xfId="14" xr:uid="{E4108E81-67E2-46FB-B992-F487FEA0776A}"/>
    <cellStyle name="Comma 6 2" xfId="37" xr:uid="{1B8F7817-264D-4560-9C9B-925C0DC0EE92}"/>
    <cellStyle name="Comma 6 2 2" xfId="62" xr:uid="{C3B4BB1B-3247-4C11-897A-2721D4921AAE}"/>
    <cellStyle name="Comma 6 3" xfId="49" xr:uid="{B16ACFA6-1667-4968-9594-0BCF12712997}"/>
    <cellStyle name="Comma 7" xfId="15" xr:uid="{6C6C2E06-19DA-4652-B677-1D100AE041DB}"/>
    <cellStyle name="Comma 7 2" xfId="38" xr:uid="{83B07964-ADF6-44D9-927C-207E2C99B4BD}"/>
    <cellStyle name="Comma 7 2 2" xfId="63" xr:uid="{6B863197-7B6E-46DC-AF09-E753A2CA478F}"/>
    <cellStyle name="Comma 7 3" xfId="50" xr:uid="{070AD0DA-6D1A-4343-8477-4730E159E5CA}"/>
    <cellStyle name="Comma 8" xfId="27" xr:uid="{AD9E292B-1AF9-4C90-928B-995441EE2512}"/>
    <cellStyle name="Comma 8 2" xfId="52" xr:uid="{5A4D23EC-AC89-4FC6-9B28-65BDF1A0CF44}"/>
    <cellStyle name="Comma 9" xfId="40" xr:uid="{8CBD2552-2D30-4AA7-9CD3-1CC82EC46B7C}"/>
    <cellStyle name="Currency" xfId="5" builtinId="4"/>
    <cellStyle name="Currency 2" xfId="16" xr:uid="{7BBB4F9C-92DC-483A-9336-B87C5551693E}"/>
    <cellStyle name="Currency 2 2" xfId="39" xr:uid="{B35CAFBE-CC91-4B37-84E6-4A392C72BC08}"/>
    <cellStyle name="Currency 2 2 2" xfId="64" xr:uid="{4063EA4E-D740-42EA-AACF-6603A7041531}"/>
    <cellStyle name="Currency 2 3" xfId="51" xr:uid="{8DA075AA-D839-4CF5-9209-58A751F0D209}"/>
    <cellStyle name="Currency 3" xfId="29" xr:uid="{53629B30-6B40-4245-8DF2-44D49ABDF2C8}"/>
    <cellStyle name="Currency 3 2" xfId="54" xr:uid="{BF472426-26A6-4176-85D6-4CCFC15F67D5}"/>
    <cellStyle name="Hyperlink" xfId="4" builtinId="8"/>
    <cellStyle name="Normal" xfId="0" builtinId="0"/>
    <cellStyle name="Normal 13" xfId="23" xr:uid="{9D679946-671B-4147-8029-F1D69CF9517E}"/>
    <cellStyle name="Normal 2" xfId="17" xr:uid="{42FCE9BE-8DE3-4207-A5A6-3B6E32502588}"/>
    <cellStyle name="Normal 2 3" xfId="18" xr:uid="{E70C5DC6-AB8F-4433-9BCD-EAF877533867}"/>
    <cellStyle name="Normal 3" xfId="19" xr:uid="{C94C6E18-EB16-45F5-BD4F-98A3DE76DFB0}"/>
    <cellStyle name="Normal 3 2" xfId="24" xr:uid="{44333ABE-35AF-4762-A852-00A9FB8CF046}"/>
    <cellStyle name="Normal 5 2" xfId="20" xr:uid="{CF6F839F-6995-4AE4-BF93-FC02F1328E34}"/>
    <cellStyle name="Normal 9" xfId="25" xr:uid="{44D25720-613D-45A8-BC90-D253A77821BC}"/>
    <cellStyle name="Normal GHG Textfiels Bold" xfId="21" xr:uid="{30F7BE59-6531-4934-A5E5-6040E78A76E5}"/>
    <cellStyle name="Percent" xfId="2" builtinId="5"/>
    <cellStyle name="Standaard 10 2 2 2" xfId="26" xr:uid="{8A482940-9D3C-4453-9ADC-126C5AF42A18}"/>
    <cellStyle name="Обычный_CRF2002 (1)" xfId="22" xr:uid="{1B97A411-AE11-49B7-9B15-19B153F91FF2}"/>
  </cellStyles>
  <dxfs count="0"/>
  <tableStyles count="0" defaultTableStyle="TableStyleMedium2" defaultPivotStyle="PivotStyleLight16"/>
  <colors>
    <mruColors>
      <color rgb="FF00FF00"/>
      <color rgb="FFDC1928"/>
      <color rgb="FFD60524"/>
      <color rgb="FF008288"/>
      <color rgb="FFCE3F14"/>
      <color rgb="FF354A96"/>
      <color rgb="FFB84608"/>
      <color rgb="FF0977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GRI Content Index'!A1"/><Relationship Id="rId3" Type="http://schemas.openxmlformats.org/officeDocument/2006/relationships/hyperlink" Target="#'3. Community'!A1"/><Relationship Id="rId7" Type="http://schemas.openxmlformats.org/officeDocument/2006/relationships/hyperlink" Target="#Materiality!A1"/><Relationship Id="rId12" Type="http://schemas.openxmlformats.org/officeDocument/2006/relationships/hyperlink" Target="#'5. Climate-related targets'!A1"/><Relationship Id="rId2" Type="http://schemas.openxmlformats.org/officeDocument/2006/relationships/hyperlink" Target="#'2. Customer'!A1"/><Relationship Id="rId1" Type="http://schemas.openxmlformats.org/officeDocument/2006/relationships/hyperlink" Target="#'1. People'!A1"/><Relationship Id="rId6" Type="http://schemas.openxmlformats.org/officeDocument/2006/relationships/hyperlink" Target="#'Basis of Preparation'!A1"/><Relationship Id="rId11" Type="http://schemas.openxmlformats.org/officeDocument/2006/relationships/image" Target="../media/image1.png"/><Relationship Id="rId5" Type="http://schemas.openxmlformats.org/officeDocument/2006/relationships/hyperlink" Target="#'6. Business Performance'!A1"/><Relationship Id="rId10" Type="http://schemas.openxmlformats.org/officeDocument/2006/relationships/hyperlink" Target="#Glossary!A1"/><Relationship Id="rId4" Type="http://schemas.openxmlformats.org/officeDocument/2006/relationships/hyperlink" Target="#'4. Environment'!A1"/><Relationship Id="rId9" Type="http://schemas.openxmlformats.org/officeDocument/2006/relationships/hyperlink" Target="#'UN SDGs'!A1"/></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image" Target="../media/image16.png"/><Relationship Id="rId7" Type="http://schemas.openxmlformats.org/officeDocument/2006/relationships/image" Target="../media/image20.png"/><Relationship Id="rId2" Type="http://schemas.openxmlformats.org/officeDocument/2006/relationships/image" Target="../media/image15.png"/><Relationship Id="rId1" Type="http://schemas.openxmlformats.org/officeDocument/2006/relationships/image" Target="../media/image14.png"/><Relationship Id="rId6" Type="http://schemas.openxmlformats.org/officeDocument/2006/relationships/image" Target="../media/image19.png"/><Relationship Id="rId5" Type="http://schemas.openxmlformats.org/officeDocument/2006/relationships/image" Target="../media/image18.png"/><Relationship Id="rId10" Type="http://schemas.openxmlformats.org/officeDocument/2006/relationships/image" Target="../media/image2.png"/><Relationship Id="rId4" Type="http://schemas.openxmlformats.org/officeDocument/2006/relationships/image" Target="../media/image17.png"/><Relationship Id="rId9" Type="http://schemas.openxmlformats.org/officeDocument/2006/relationships/image" Target="../media/image2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2.png"/><Relationship Id="rId4"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image" Target="../media/image6.png"/><Relationship Id="rId7" Type="http://schemas.openxmlformats.org/officeDocument/2006/relationships/image" Target="../media/image11.png"/><Relationship Id="rId2" Type="http://schemas.openxmlformats.org/officeDocument/2006/relationships/image" Target="../media/image7.png"/><Relationship Id="rId1" Type="http://schemas.openxmlformats.org/officeDocument/2006/relationships/image" Target="../media/image3.png"/><Relationship Id="rId6" Type="http://schemas.openxmlformats.org/officeDocument/2006/relationships/image" Target="../media/image10.png"/><Relationship Id="rId11" Type="http://schemas.openxmlformats.org/officeDocument/2006/relationships/image" Target="../media/image2.png"/><Relationship Id="rId5" Type="http://schemas.openxmlformats.org/officeDocument/2006/relationships/image" Target="../media/image9.png"/><Relationship Id="rId10" Type="http://schemas.openxmlformats.org/officeDocument/2006/relationships/image" Target="../media/image12.png"/><Relationship Id="rId4" Type="http://schemas.openxmlformats.org/officeDocument/2006/relationships/image" Target="../media/image8.png"/><Relationship Id="rId9"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7.png"/><Relationship Id="rId1" Type="http://schemas.openxmlformats.org/officeDocument/2006/relationships/image" Target="../media/image13.png"/><Relationship Id="rId5" Type="http://schemas.openxmlformats.org/officeDocument/2006/relationships/image" Target="../media/image2.png"/><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17</xdr:col>
      <xdr:colOff>36419</xdr:colOff>
      <xdr:row>7</xdr:row>
      <xdr:rowOff>317407</xdr:rowOff>
    </xdr:from>
    <xdr:to>
      <xdr:col>18</xdr:col>
      <xdr:colOff>257175</xdr:colOff>
      <xdr:row>7</xdr:row>
      <xdr:rowOff>740990</xdr:rowOff>
    </xdr:to>
    <xdr:sp macro="" textlink="">
      <xdr:nvSpPr>
        <xdr:cNvPr id="26" name="Rectangle 24">
          <a:extLst>
            <a:ext uri="{FF2B5EF4-FFF2-40B4-BE49-F238E27FC236}">
              <a16:creationId xmlns:a16="http://schemas.microsoft.com/office/drawing/2014/main" id="{CC59E258-6470-4171-8AE4-7794EC02CE42}"/>
            </a:ext>
          </a:extLst>
        </xdr:cNvPr>
        <xdr:cNvSpPr/>
      </xdr:nvSpPr>
      <xdr:spPr>
        <a:xfrm>
          <a:off x="13066619" y="2327182"/>
          <a:ext cx="2602006" cy="423583"/>
        </a:xfrm>
        <a:prstGeom prst="rect">
          <a:avLst/>
        </a:prstGeom>
        <a:solidFill>
          <a:srgbClr val="2B559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AU" sz="1050" b="1">
              <a:solidFill>
                <a:schemeClr val="bg1"/>
              </a:solidFill>
            </a:rPr>
            <a:t>United Nations Sustainable</a:t>
          </a:r>
          <a:r>
            <a:rPr lang="en-AU" sz="1050" b="1" baseline="0">
              <a:solidFill>
                <a:schemeClr val="bg1"/>
              </a:solidFill>
            </a:rPr>
            <a:t> Development Goals (SDGs)</a:t>
          </a:r>
          <a:endParaRPr lang="en-AU" sz="1050" b="1">
            <a:solidFill>
              <a:schemeClr val="bg1"/>
            </a:solidFill>
          </a:endParaRPr>
        </a:p>
      </xdr:txBody>
    </xdr:sp>
    <xdr:clientData/>
  </xdr:twoCellAnchor>
  <xdr:twoCellAnchor>
    <xdr:from>
      <xdr:col>14</xdr:col>
      <xdr:colOff>28575</xdr:colOff>
      <xdr:row>6</xdr:row>
      <xdr:rowOff>114299</xdr:rowOff>
    </xdr:from>
    <xdr:to>
      <xdr:col>15</xdr:col>
      <xdr:colOff>254934</xdr:colOff>
      <xdr:row>8</xdr:row>
      <xdr:rowOff>82799</xdr:rowOff>
    </xdr:to>
    <xdr:sp macro="" textlink="">
      <xdr:nvSpPr>
        <xdr:cNvPr id="95" name="Rectangle 27">
          <a:hlinkClick xmlns:r="http://schemas.openxmlformats.org/officeDocument/2006/relationships" r:id="rId1"/>
          <a:extLst>
            <a:ext uri="{FF2B5EF4-FFF2-40B4-BE49-F238E27FC236}">
              <a16:creationId xmlns:a16="http://schemas.microsoft.com/office/drawing/2014/main" id="{EDD982C8-4C18-45BA-A110-6631CF9C1524}"/>
            </a:ext>
          </a:extLst>
        </xdr:cNvPr>
        <xdr:cNvSpPr/>
      </xdr:nvSpPr>
      <xdr:spPr>
        <a:xfrm>
          <a:off x="8296275" y="2095499"/>
          <a:ext cx="2617134" cy="540000"/>
        </a:xfrm>
        <a:prstGeom prst="rect">
          <a:avLst/>
        </a:prstGeom>
        <a:solidFill>
          <a:srgbClr val="CA333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lang="en-AU" sz="1100" b="1">
              <a:solidFill>
                <a:schemeClr val="bg1"/>
              </a:solidFill>
              <a:latin typeface="AP Type Text" panose="020B0503030202060203" pitchFamily="34" charset="0"/>
            </a:rPr>
            <a:t>1. People</a:t>
          </a:r>
        </a:p>
      </xdr:txBody>
    </xdr:sp>
    <xdr:clientData/>
  </xdr:twoCellAnchor>
  <xdr:twoCellAnchor>
    <xdr:from>
      <xdr:col>14</xdr:col>
      <xdr:colOff>28575</xdr:colOff>
      <xdr:row>8</xdr:row>
      <xdr:rowOff>207754</xdr:rowOff>
    </xdr:from>
    <xdr:to>
      <xdr:col>15</xdr:col>
      <xdr:colOff>254934</xdr:colOff>
      <xdr:row>10</xdr:row>
      <xdr:rowOff>176254</xdr:rowOff>
    </xdr:to>
    <xdr:sp macro="" textlink="">
      <xdr:nvSpPr>
        <xdr:cNvPr id="94" name="Rectangle 8">
          <a:hlinkClick xmlns:r="http://schemas.openxmlformats.org/officeDocument/2006/relationships" r:id="rId2"/>
          <a:extLst>
            <a:ext uri="{FF2B5EF4-FFF2-40B4-BE49-F238E27FC236}">
              <a16:creationId xmlns:a16="http://schemas.microsoft.com/office/drawing/2014/main" id="{ACA440CA-8B2B-4314-B911-8A938C5C2745}"/>
            </a:ext>
          </a:extLst>
        </xdr:cNvPr>
        <xdr:cNvSpPr/>
      </xdr:nvSpPr>
      <xdr:spPr>
        <a:xfrm>
          <a:off x="8296275" y="2760454"/>
          <a:ext cx="2617134" cy="540000"/>
        </a:xfrm>
        <a:prstGeom prst="rect">
          <a:avLst/>
        </a:prstGeom>
        <a:solidFill>
          <a:srgbClr val="CA333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lang="en-AU" sz="1100" b="1">
              <a:solidFill>
                <a:schemeClr val="bg1"/>
              </a:solidFill>
              <a:latin typeface="AP Type Text" panose="020B0503030202060203" pitchFamily="34" charset="0"/>
            </a:rPr>
            <a:t>2. Customer</a:t>
          </a:r>
        </a:p>
      </xdr:txBody>
    </xdr:sp>
    <xdr:clientData/>
  </xdr:twoCellAnchor>
  <xdr:twoCellAnchor>
    <xdr:from>
      <xdr:col>14</xdr:col>
      <xdr:colOff>28575</xdr:colOff>
      <xdr:row>11</xdr:row>
      <xdr:rowOff>15459</xdr:rowOff>
    </xdr:from>
    <xdr:to>
      <xdr:col>15</xdr:col>
      <xdr:colOff>254934</xdr:colOff>
      <xdr:row>12</xdr:row>
      <xdr:rowOff>269709</xdr:rowOff>
    </xdr:to>
    <xdr:sp macro="" textlink="">
      <xdr:nvSpPr>
        <xdr:cNvPr id="93" name="Rectangle 10">
          <a:hlinkClick xmlns:r="http://schemas.openxmlformats.org/officeDocument/2006/relationships" r:id="rId3"/>
          <a:extLst>
            <a:ext uri="{FF2B5EF4-FFF2-40B4-BE49-F238E27FC236}">
              <a16:creationId xmlns:a16="http://schemas.microsoft.com/office/drawing/2014/main" id="{7D1833E4-00EE-4042-90A9-522FC087CF7A}"/>
            </a:ext>
          </a:extLst>
        </xdr:cNvPr>
        <xdr:cNvSpPr/>
      </xdr:nvSpPr>
      <xdr:spPr>
        <a:xfrm>
          <a:off x="8296275" y="3425409"/>
          <a:ext cx="2617134" cy="540000"/>
        </a:xfrm>
        <a:prstGeom prst="rect">
          <a:avLst/>
        </a:prstGeom>
        <a:solidFill>
          <a:srgbClr val="CA333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lang="en-AU" sz="1100" b="1">
              <a:solidFill>
                <a:schemeClr val="bg1"/>
              </a:solidFill>
              <a:latin typeface="AP Type Text" panose="020B0503030202060203" pitchFamily="34" charset="0"/>
            </a:rPr>
            <a:t>3. Community</a:t>
          </a:r>
        </a:p>
      </xdr:txBody>
    </xdr:sp>
    <xdr:clientData/>
  </xdr:twoCellAnchor>
  <xdr:twoCellAnchor>
    <xdr:from>
      <xdr:col>14</xdr:col>
      <xdr:colOff>28575</xdr:colOff>
      <xdr:row>13</xdr:row>
      <xdr:rowOff>108914</xdr:rowOff>
    </xdr:from>
    <xdr:to>
      <xdr:col>15</xdr:col>
      <xdr:colOff>254934</xdr:colOff>
      <xdr:row>15</xdr:row>
      <xdr:rowOff>77414</xdr:rowOff>
    </xdr:to>
    <xdr:sp macro="" textlink="">
      <xdr:nvSpPr>
        <xdr:cNvPr id="92" name="Rectangle 30">
          <a:hlinkClick xmlns:r="http://schemas.openxmlformats.org/officeDocument/2006/relationships" r:id="rId4"/>
          <a:extLst>
            <a:ext uri="{FF2B5EF4-FFF2-40B4-BE49-F238E27FC236}">
              <a16:creationId xmlns:a16="http://schemas.microsoft.com/office/drawing/2014/main" id="{DD7FD7C7-8D3A-42AC-8B36-A8CF47CA1A22}"/>
            </a:ext>
          </a:extLst>
        </xdr:cNvPr>
        <xdr:cNvSpPr/>
      </xdr:nvSpPr>
      <xdr:spPr>
        <a:xfrm>
          <a:off x="8296275" y="4090364"/>
          <a:ext cx="2617134" cy="540000"/>
        </a:xfrm>
        <a:prstGeom prst="rect">
          <a:avLst/>
        </a:prstGeom>
        <a:solidFill>
          <a:srgbClr val="CA333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lang="en-AU" sz="1100" b="1">
              <a:solidFill>
                <a:schemeClr val="bg1"/>
              </a:solidFill>
              <a:latin typeface="AP Type Text" panose="020B0503030202060203" pitchFamily="34" charset="0"/>
            </a:rPr>
            <a:t>4. Environment</a:t>
          </a:r>
        </a:p>
      </xdr:txBody>
    </xdr:sp>
    <xdr:clientData/>
  </xdr:twoCellAnchor>
  <xdr:twoCellAnchor>
    <xdr:from>
      <xdr:col>14</xdr:col>
      <xdr:colOff>29766</xdr:colOff>
      <xdr:row>18</xdr:row>
      <xdr:rowOff>10076</xdr:rowOff>
    </xdr:from>
    <xdr:to>
      <xdr:col>15</xdr:col>
      <xdr:colOff>254140</xdr:colOff>
      <xdr:row>19</xdr:row>
      <xdr:rowOff>264326</xdr:rowOff>
    </xdr:to>
    <xdr:sp macro="" textlink="">
      <xdr:nvSpPr>
        <xdr:cNvPr id="91" name="Rectangle 31">
          <a:hlinkClick xmlns:r="http://schemas.openxmlformats.org/officeDocument/2006/relationships" r:id="rId5"/>
          <a:extLst>
            <a:ext uri="{FF2B5EF4-FFF2-40B4-BE49-F238E27FC236}">
              <a16:creationId xmlns:a16="http://schemas.microsoft.com/office/drawing/2014/main" id="{1E8C7784-384F-4FC0-86E1-322939E34BAB}"/>
            </a:ext>
          </a:extLst>
        </xdr:cNvPr>
        <xdr:cNvSpPr/>
      </xdr:nvSpPr>
      <xdr:spPr>
        <a:xfrm>
          <a:off x="8297466" y="5420276"/>
          <a:ext cx="2615149" cy="540000"/>
        </a:xfrm>
        <a:prstGeom prst="rect">
          <a:avLst/>
        </a:prstGeom>
        <a:solidFill>
          <a:srgbClr val="CA333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lang="en-AU" sz="1100" b="1">
              <a:solidFill>
                <a:schemeClr val="bg1"/>
              </a:solidFill>
              <a:latin typeface="AP Type Text" panose="020B0503030202060203" pitchFamily="34" charset="0"/>
            </a:rPr>
            <a:t>6. Business Performance</a:t>
          </a:r>
        </a:p>
      </xdr:txBody>
    </xdr:sp>
    <xdr:clientData/>
  </xdr:twoCellAnchor>
  <xdr:twoCellAnchor>
    <xdr:from>
      <xdr:col>16</xdr:col>
      <xdr:colOff>9525</xdr:colOff>
      <xdr:row>6</xdr:row>
      <xdr:rowOff>114299</xdr:rowOff>
    </xdr:from>
    <xdr:to>
      <xdr:col>17</xdr:col>
      <xdr:colOff>235884</xdr:colOff>
      <xdr:row>8</xdr:row>
      <xdr:rowOff>82799</xdr:rowOff>
    </xdr:to>
    <xdr:sp macro="" textlink="">
      <xdr:nvSpPr>
        <xdr:cNvPr id="73" name="Rectangle 2">
          <a:hlinkClick xmlns:r="http://schemas.openxmlformats.org/officeDocument/2006/relationships" r:id="rId6"/>
          <a:extLst>
            <a:ext uri="{FF2B5EF4-FFF2-40B4-BE49-F238E27FC236}">
              <a16:creationId xmlns:a16="http://schemas.microsoft.com/office/drawing/2014/main" id="{49034789-904D-4A30-A556-0D7DB0DBD616}"/>
            </a:ext>
          </a:extLst>
        </xdr:cNvPr>
        <xdr:cNvSpPr/>
      </xdr:nvSpPr>
      <xdr:spPr>
        <a:xfrm>
          <a:off x="11258550" y="2095499"/>
          <a:ext cx="2617134" cy="540000"/>
        </a:xfrm>
        <a:prstGeom prst="rect">
          <a:avLst/>
        </a:prstGeom>
        <a:solidFill>
          <a:srgbClr val="7A7A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lang="en-AU" sz="1100" b="1">
              <a:solidFill>
                <a:schemeClr val="bg1"/>
              </a:solidFill>
              <a:latin typeface="AP Type Text" panose="020B0503030202060203" pitchFamily="34" charset="0"/>
            </a:rPr>
            <a:t>Basis of Preparation </a:t>
          </a:r>
        </a:p>
      </xdr:txBody>
    </xdr:sp>
    <xdr:clientData/>
  </xdr:twoCellAnchor>
  <xdr:twoCellAnchor>
    <xdr:from>
      <xdr:col>16</xdr:col>
      <xdr:colOff>9525</xdr:colOff>
      <xdr:row>11</xdr:row>
      <xdr:rowOff>15459</xdr:rowOff>
    </xdr:from>
    <xdr:to>
      <xdr:col>17</xdr:col>
      <xdr:colOff>235884</xdr:colOff>
      <xdr:row>12</xdr:row>
      <xdr:rowOff>269709</xdr:rowOff>
    </xdr:to>
    <xdr:sp macro="" textlink="">
      <xdr:nvSpPr>
        <xdr:cNvPr id="68" name="Rectangle 3">
          <a:hlinkClick xmlns:r="http://schemas.openxmlformats.org/officeDocument/2006/relationships" r:id="rId7"/>
          <a:extLst>
            <a:ext uri="{FF2B5EF4-FFF2-40B4-BE49-F238E27FC236}">
              <a16:creationId xmlns:a16="http://schemas.microsoft.com/office/drawing/2014/main" id="{1CCFCF9D-9D38-4A4F-BA59-E23FB7126BE2}"/>
            </a:ext>
          </a:extLst>
        </xdr:cNvPr>
        <xdr:cNvSpPr/>
      </xdr:nvSpPr>
      <xdr:spPr>
        <a:xfrm>
          <a:off x="11258550" y="3425409"/>
          <a:ext cx="2617134" cy="540000"/>
        </a:xfrm>
        <a:prstGeom prst="rect">
          <a:avLst/>
        </a:prstGeom>
        <a:solidFill>
          <a:srgbClr val="7A7A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lang="en-AU" sz="1100" b="1">
              <a:solidFill>
                <a:schemeClr val="bg1"/>
              </a:solidFill>
              <a:latin typeface="AP Type Text" panose="020B0503030202060203" pitchFamily="34" charset="0"/>
            </a:rPr>
            <a:t>Materiality</a:t>
          </a:r>
          <a:r>
            <a:rPr lang="en-AU" sz="1100" b="1" baseline="0">
              <a:solidFill>
                <a:schemeClr val="bg1"/>
              </a:solidFill>
              <a:latin typeface="AP Type Text" panose="020B0503030202060203" pitchFamily="34" charset="0"/>
            </a:rPr>
            <a:t> </a:t>
          </a:r>
          <a:endParaRPr lang="en-AU" sz="1100" b="1">
            <a:solidFill>
              <a:schemeClr val="bg1"/>
            </a:solidFill>
            <a:latin typeface="AP Type Text" panose="020B0503030202060203" pitchFamily="34" charset="0"/>
          </a:endParaRPr>
        </a:p>
      </xdr:txBody>
    </xdr:sp>
    <xdr:clientData/>
  </xdr:twoCellAnchor>
  <xdr:twoCellAnchor>
    <xdr:from>
      <xdr:col>18</xdr:col>
      <xdr:colOff>26334</xdr:colOff>
      <xdr:row>6</xdr:row>
      <xdr:rowOff>114299</xdr:rowOff>
    </xdr:from>
    <xdr:to>
      <xdr:col>19</xdr:col>
      <xdr:colOff>252693</xdr:colOff>
      <xdr:row>8</xdr:row>
      <xdr:rowOff>82799</xdr:rowOff>
    </xdr:to>
    <xdr:sp macro="" textlink="">
      <xdr:nvSpPr>
        <xdr:cNvPr id="75" name="Rectangle 34">
          <a:hlinkClick xmlns:r="http://schemas.openxmlformats.org/officeDocument/2006/relationships" r:id="rId8"/>
          <a:extLst>
            <a:ext uri="{FF2B5EF4-FFF2-40B4-BE49-F238E27FC236}">
              <a16:creationId xmlns:a16="http://schemas.microsoft.com/office/drawing/2014/main" id="{8C1DCA66-D01D-4921-BF9C-354C37D589C2}"/>
            </a:ext>
          </a:extLst>
        </xdr:cNvPr>
        <xdr:cNvSpPr/>
      </xdr:nvSpPr>
      <xdr:spPr>
        <a:xfrm>
          <a:off x="14256684" y="2095499"/>
          <a:ext cx="2617134" cy="540000"/>
        </a:xfrm>
        <a:prstGeom prst="rect">
          <a:avLst/>
        </a:prstGeom>
        <a:solidFill>
          <a:srgbClr val="2B559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lang="en-AU" sz="1100" b="1">
              <a:solidFill>
                <a:schemeClr val="bg1"/>
              </a:solidFill>
              <a:latin typeface="AP Type Text" panose="020B0503030202060203" pitchFamily="34" charset="0"/>
            </a:rPr>
            <a:t>Global</a:t>
          </a:r>
          <a:r>
            <a:rPr lang="en-AU" sz="1100" b="1" baseline="0">
              <a:solidFill>
                <a:schemeClr val="bg1"/>
              </a:solidFill>
              <a:latin typeface="AP Type Text" panose="020B0503030202060203" pitchFamily="34" charset="0"/>
            </a:rPr>
            <a:t> Reporting Initiative (GRI) Standards Content Index</a:t>
          </a:r>
          <a:endParaRPr lang="en-AU" sz="1100" b="1">
            <a:solidFill>
              <a:schemeClr val="bg1"/>
            </a:solidFill>
            <a:latin typeface="AP Type Text" panose="020B0503030202060203" pitchFamily="34" charset="0"/>
          </a:endParaRPr>
        </a:p>
      </xdr:txBody>
    </xdr:sp>
    <xdr:clientData/>
  </xdr:twoCellAnchor>
  <xdr:twoCellAnchor>
    <xdr:from>
      <xdr:col>18</xdr:col>
      <xdr:colOff>26334</xdr:colOff>
      <xdr:row>8</xdr:row>
      <xdr:rowOff>207754</xdr:rowOff>
    </xdr:from>
    <xdr:to>
      <xdr:col>19</xdr:col>
      <xdr:colOff>252693</xdr:colOff>
      <xdr:row>10</xdr:row>
      <xdr:rowOff>176254</xdr:rowOff>
    </xdr:to>
    <xdr:sp macro="" textlink="">
      <xdr:nvSpPr>
        <xdr:cNvPr id="70" name="Rectangle 35">
          <a:hlinkClick xmlns:r="http://schemas.openxmlformats.org/officeDocument/2006/relationships" r:id="rId9"/>
          <a:extLst>
            <a:ext uri="{FF2B5EF4-FFF2-40B4-BE49-F238E27FC236}">
              <a16:creationId xmlns:a16="http://schemas.microsoft.com/office/drawing/2014/main" id="{2A3D958D-BC25-4515-AB6A-98AD5BFC28EC}"/>
            </a:ext>
          </a:extLst>
        </xdr:cNvPr>
        <xdr:cNvSpPr/>
      </xdr:nvSpPr>
      <xdr:spPr>
        <a:xfrm>
          <a:off x="14256684" y="2760454"/>
          <a:ext cx="2617134" cy="540000"/>
        </a:xfrm>
        <a:prstGeom prst="rect">
          <a:avLst/>
        </a:prstGeom>
        <a:solidFill>
          <a:srgbClr val="2B559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lang="en-AU" sz="1100" b="1">
              <a:solidFill>
                <a:schemeClr val="bg1"/>
              </a:solidFill>
              <a:latin typeface="AP Type Text" panose="020B0503030202060203" pitchFamily="34" charset="0"/>
            </a:rPr>
            <a:t>United Nations </a:t>
          </a:r>
          <a:r>
            <a:rPr lang="en-AU" sz="1100" b="1" baseline="0">
              <a:solidFill>
                <a:schemeClr val="bg1"/>
              </a:solidFill>
              <a:latin typeface="AP Type Text" panose="020B0503030202060203" pitchFamily="34" charset="0"/>
            </a:rPr>
            <a:t>Sustainable Development Goals (SDGs)</a:t>
          </a:r>
          <a:endParaRPr lang="en-AU" sz="1100" b="1">
            <a:solidFill>
              <a:schemeClr val="bg1"/>
            </a:solidFill>
            <a:latin typeface="AP Type Text" panose="020B0503030202060203" pitchFamily="34" charset="0"/>
          </a:endParaRPr>
        </a:p>
      </xdr:txBody>
    </xdr:sp>
    <xdr:clientData/>
  </xdr:twoCellAnchor>
  <xdr:twoCellAnchor>
    <xdr:from>
      <xdr:col>16</xdr:col>
      <xdr:colOff>9525</xdr:colOff>
      <xdr:row>8</xdr:row>
      <xdr:rowOff>207754</xdr:rowOff>
    </xdr:from>
    <xdr:to>
      <xdr:col>17</xdr:col>
      <xdr:colOff>235884</xdr:colOff>
      <xdr:row>10</xdr:row>
      <xdr:rowOff>176254</xdr:rowOff>
    </xdr:to>
    <xdr:sp macro="" textlink="">
      <xdr:nvSpPr>
        <xdr:cNvPr id="72" name="Rectangle 4">
          <a:hlinkClick xmlns:r="http://schemas.openxmlformats.org/officeDocument/2006/relationships" r:id="rId10"/>
          <a:extLst>
            <a:ext uri="{FF2B5EF4-FFF2-40B4-BE49-F238E27FC236}">
              <a16:creationId xmlns:a16="http://schemas.microsoft.com/office/drawing/2014/main" id="{42E0564F-402F-4BBB-8DC0-07A00553DD41}"/>
            </a:ext>
          </a:extLst>
        </xdr:cNvPr>
        <xdr:cNvSpPr/>
      </xdr:nvSpPr>
      <xdr:spPr>
        <a:xfrm>
          <a:off x="11258550" y="2760454"/>
          <a:ext cx="2617134" cy="540000"/>
        </a:xfrm>
        <a:prstGeom prst="rect">
          <a:avLst/>
        </a:prstGeom>
        <a:solidFill>
          <a:srgbClr val="7A7A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lang="en-AU" sz="1100" b="1">
              <a:solidFill>
                <a:schemeClr val="bg1"/>
              </a:solidFill>
              <a:latin typeface="AP Type Text" panose="020B0503030202060203" pitchFamily="34" charset="0"/>
            </a:rPr>
            <a:t>Glossary</a:t>
          </a:r>
        </a:p>
      </xdr:txBody>
    </xdr:sp>
    <xdr:clientData/>
  </xdr:twoCellAnchor>
  <xdr:twoCellAnchor editAs="oneCell">
    <xdr:from>
      <xdr:col>0</xdr:col>
      <xdr:colOff>0</xdr:colOff>
      <xdr:row>0</xdr:row>
      <xdr:rowOff>0</xdr:rowOff>
    </xdr:from>
    <xdr:to>
      <xdr:col>2</xdr:col>
      <xdr:colOff>439577</xdr:colOff>
      <xdr:row>1</xdr:row>
      <xdr:rowOff>7642</xdr:rowOff>
    </xdr:to>
    <xdr:pic>
      <xdr:nvPicPr>
        <xdr:cNvPr id="2" name="Picture 1">
          <a:extLst>
            <a:ext uri="{FF2B5EF4-FFF2-40B4-BE49-F238E27FC236}">
              <a16:creationId xmlns:a16="http://schemas.microsoft.com/office/drawing/2014/main" id="{60523032-5C05-48EE-BE7B-B706D5182D5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0" y="0"/>
          <a:ext cx="1599142" cy="565752"/>
        </a:xfrm>
        <a:prstGeom prst="rect">
          <a:avLst/>
        </a:prstGeom>
      </xdr:spPr>
    </xdr:pic>
    <xdr:clientData/>
  </xdr:twoCellAnchor>
  <xdr:twoCellAnchor>
    <xdr:from>
      <xdr:col>14</xdr:col>
      <xdr:colOff>23812</xdr:colOff>
      <xdr:row>15</xdr:row>
      <xdr:rowOff>202369</xdr:rowOff>
    </xdr:from>
    <xdr:to>
      <xdr:col>15</xdr:col>
      <xdr:colOff>257051</xdr:colOff>
      <xdr:row>17</xdr:row>
      <xdr:rowOff>170869</xdr:rowOff>
    </xdr:to>
    <xdr:sp macro="" textlink="">
      <xdr:nvSpPr>
        <xdr:cNvPr id="3" name="Rectangle 31">
          <a:hlinkClick xmlns:r="http://schemas.openxmlformats.org/officeDocument/2006/relationships" r:id="rId12"/>
          <a:extLst>
            <a:ext uri="{FF2B5EF4-FFF2-40B4-BE49-F238E27FC236}">
              <a16:creationId xmlns:a16="http://schemas.microsoft.com/office/drawing/2014/main" id="{FBF96FF8-D06A-49DA-8005-636089B3588F}"/>
            </a:ext>
          </a:extLst>
        </xdr:cNvPr>
        <xdr:cNvSpPr/>
      </xdr:nvSpPr>
      <xdr:spPr>
        <a:xfrm>
          <a:off x="8291512" y="4755319"/>
          <a:ext cx="2624014" cy="540000"/>
        </a:xfrm>
        <a:prstGeom prst="rect">
          <a:avLst/>
        </a:prstGeom>
        <a:solidFill>
          <a:srgbClr val="CA333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lang="en-AU" sz="1100" b="1">
              <a:solidFill>
                <a:schemeClr val="bg1"/>
              </a:solidFill>
              <a:latin typeface="AP Type Text" panose="020B0503030202060203" pitchFamily="34" charset="0"/>
            </a:rPr>
            <a:t>5. Climate-related targets</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434975</xdr:colOff>
      <xdr:row>1</xdr:row>
      <xdr:rowOff>11450</xdr:rowOff>
    </xdr:to>
    <xdr:pic>
      <xdr:nvPicPr>
        <xdr:cNvPr id="2" name="Picture 1">
          <a:extLst>
            <a:ext uri="{FF2B5EF4-FFF2-40B4-BE49-F238E27FC236}">
              <a16:creationId xmlns:a16="http://schemas.microsoft.com/office/drawing/2014/main" id="{7AE72589-E459-4F12-9379-4E7EC351A3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73225" cy="57421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421368</xdr:colOff>
      <xdr:row>1</xdr:row>
      <xdr:rowOff>16326</xdr:rowOff>
    </xdr:to>
    <xdr:pic>
      <xdr:nvPicPr>
        <xdr:cNvPr id="3" name="Picture 2">
          <a:extLst>
            <a:ext uri="{FF2B5EF4-FFF2-40B4-BE49-F238E27FC236}">
              <a16:creationId xmlns:a16="http://schemas.microsoft.com/office/drawing/2014/main" id="{8B132988-8663-4D77-A000-19CC59CEEA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73225" cy="57421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12699</xdr:colOff>
      <xdr:row>10</xdr:row>
      <xdr:rowOff>69849</xdr:rowOff>
    </xdr:from>
    <xdr:to>
      <xdr:col>1</xdr:col>
      <xdr:colOff>1095874</xdr:colOff>
      <xdr:row>11</xdr:row>
      <xdr:rowOff>38599</xdr:rowOff>
    </xdr:to>
    <xdr:pic>
      <xdr:nvPicPr>
        <xdr:cNvPr id="33" name="Picture 32">
          <a:extLst>
            <a:ext uri="{FF2B5EF4-FFF2-40B4-BE49-F238E27FC236}">
              <a16:creationId xmlns:a16="http://schemas.microsoft.com/office/drawing/2014/main" id="{9D906E5F-C33C-C78D-2344-5264FA66EA23}"/>
            </a:ext>
          </a:extLst>
        </xdr:cNvPr>
        <xdr:cNvPicPr>
          <a:picLocks noChangeAspect="1"/>
        </xdr:cNvPicPr>
      </xdr:nvPicPr>
      <xdr:blipFill>
        <a:blip xmlns:r="http://schemas.openxmlformats.org/officeDocument/2006/relationships" r:embed="rId1"/>
        <a:stretch>
          <a:fillRect/>
        </a:stretch>
      </xdr:blipFill>
      <xdr:spPr>
        <a:xfrm>
          <a:off x="625020" y="6859813"/>
          <a:ext cx="1080000" cy="1080000"/>
        </a:xfrm>
        <a:prstGeom prst="rect">
          <a:avLst/>
        </a:prstGeom>
      </xdr:spPr>
    </xdr:pic>
    <xdr:clientData/>
  </xdr:twoCellAnchor>
  <xdr:twoCellAnchor editAs="oneCell">
    <xdr:from>
      <xdr:col>1</xdr:col>
      <xdr:colOff>12699</xdr:colOff>
      <xdr:row>8</xdr:row>
      <xdr:rowOff>63500</xdr:rowOff>
    </xdr:from>
    <xdr:to>
      <xdr:col>1</xdr:col>
      <xdr:colOff>1095874</xdr:colOff>
      <xdr:row>8</xdr:row>
      <xdr:rowOff>1145689</xdr:rowOff>
    </xdr:to>
    <xdr:pic>
      <xdr:nvPicPr>
        <xdr:cNvPr id="34" name="Picture 33">
          <a:extLst>
            <a:ext uri="{FF2B5EF4-FFF2-40B4-BE49-F238E27FC236}">
              <a16:creationId xmlns:a16="http://schemas.microsoft.com/office/drawing/2014/main" id="{4EC6B056-23BF-6131-9418-7049C8447840}"/>
            </a:ext>
          </a:extLst>
        </xdr:cNvPr>
        <xdr:cNvPicPr>
          <a:picLocks/>
        </xdr:cNvPicPr>
      </xdr:nvPicPr>
      <xdr:blipFill>
        <a:blip xmlns:r="http://schemas.openxmlformats.org/officeDocument/2006/relationships" r:embed="rId2"/>
        <a:stretch>
          <a:fillRect/>
        </a:stretch>
      </xdr:blipFill>
      <xdr:spPr>
        <a:xfrm>
          <a:off x="625802" y="5515741"/>
          <a:ext cx="1080000" cy="1080000"/>
        </a:xfrm>
        <a:prstGeom prst="rect">
          <a:avLst/>
        </a:prstGeom>
      </xdr:spPr>
    </xdr:pic>
    <xdr:clientData/>
  </xdr:twoCellAnchor>
  <xdr:twoCellAnchor editAs="oneCell">
    <xdr:from>
      <xdr:col>0</xdr:col>
      <xdr:colOff>612320</xdr:colOff>
      <xdr:row>5</xdr:row>
      <xdr:rowOff>69849</xdr:rowOff>
    </xdr:from>
    <xdr:to>
      <xdr:col>1</xdr:col>
      <xdr:colOff>1076824</xdr:colOff>
      <xdr:row>6</xdr:row>
      <xdr:rowOff>38599</xdr:rowOff>
    </xdr:to>
    <xdr:pic>
      <xdr:nvPicPr>
        <xdr:cNvPr id="35" name="Picture 34">
          <a:extLst>
            <a:ext uri="{FF2B5EF4-FFF2-40B4-BE49-F238E27FC236}">
              <a16:creationId xmlns:a16="http://schemas.microsoft.com/office/drawing/2014/main" id="{0E62BFD5-7A4E-0BBB-385D-35D3487D9874}"/>
            </a:ext>
          </a:extLst>
        </xdr:cNvPr>
        <xdr:cNvPicPr>
          <a:picLocks noChangeAspect="1"/>
        </xdr:cNvPicPr>
      </xdr:nvPicPr>
      <xdr:blipFill>
        <a:blip xmlns:r="http://schemas.openxmlformats.org/officeDocument/2006/relationships" r:embed="rId3"/>
        <a:stretch>
          <a:fillRect/>
        </a:stretch>
      </xdr:blipFill>
      <xdr:spPr>
        <a:xfrm>
          <a:off x="612320" y="1634670"/>
          <a:ext cx="1080000" cy="1080000"/>
        </a:xfrm>
        <a:prstGeom prst="rect">
          <a:avLst/>
        </a:prstGeom>
      </xdr:spPr>
    </xdr:pic>
    <xdr:clientData/>
  </xdr:twoCellAnchor>
  <xdr:twoCellAnchor editAs="oneCell">
    <xdr:from>
      <xdr:col>1</xdr:col>
      <xdr:colOff>1039</xdr:colOff>
      <xdr:row>14</xdr:row>
      <xdr:rowOff>63500</xdr:rowOff>
    </xdr:from>
    <xdr:to>
      <xdr:col>1</xdr:col>
      <xdr:colOff>1076824</xdr:colOff>
      <xdr:row>14</xdr:row>
      <xdr:rowOff>1142296</xdr:rowOff>
    </xdr:to>
    <xdr:pic>
      <xdr:nvPicPr>
        <xdr:cNvPr id="36" name="Picture 35">
          <a:extLst>
            <a:ext uri="{FF2B5EF4-FFF2-40B4-BE49-F238E27FC236}">
              <a16:creationId xmlns:a16="http://schemas.microsoft.com/office/drawing/2014/main" id="{A1A97D28-4862-1CFD-5930-E03DC1ADB6BA}"/>
            </a:ext>
          </a:extLst>
        </xdr:cNvPr>
        <xdr:cNvPicPr>
          <a:picLocks/>
        </xdr:cNvPicPr>
      </xdr:nvPicPr>
      <xdr:blipFill>
        <a:blip xmlns:r="http://schemas.openxmlformats.org/officeDocument/2006/relationships" r:embed="rId4"/>
        <a:stretch>
          <a:fillRect/>
        </a:stretch>
      </xdr:blipFill>
      <xdr:spPr>
        <a:xfrm>
          <a:off x="614142" y="13420397"/>
          <a:ext cx="1078960" cy="1080000"/>
        </a:xfrm>
        <a:prstGeom prst="rect">
          <a:avLst/>
        </a:prstGeom>
      </xdr:spPr>
    </xdr:pic>
    <xdr:clientData/>
  </xdr:twoCellAnchor>
  <xdr:twoCellAnchor editAs="oneCell">
    <xdr:from>
      <xdr:col>1</xdr:col>
      <xdr:colOff>1039</xdr:colOff>
      <xdr:row>15</xdr:row>
      <xdr:rowOff>76197</xdr:rowOff>
    </xdr:from>
    <xdr:to>
      <xdr:col>1</xdr:col>
      <xdr:colOff>1077864</xdr:colOff>
      <xdr:row>16</xdr:row>
      <xdr:rowOff>269387</xdr:rowOff>
    </xdr:to>
    <xdr:pic>
      <xdr:nvPicPr>
        <xdr:cNvPr id="37" name="Picture 36">
          <a:extLst>
            <a:ext uri="{FF2B5EF4-FFF2-40B4-BE49-F238E27FC236}">
              <a16:creationId xmlns:a16="http://schemas.microsoft.com/office/drawing/2014/main" id="{0A3E4DD3-185C-B162-2205-33E47C57854D}"/>
            </a:ext>
          </a:extLst>
        </xdr:cNvPr>
        <xdr:cNvPicPr>
          <a:picLocks/>
        </xdr:cNvPicPr>
      </xdr:nvPicPr>
      <xdr:blipFill>
        <a:blip xmlns:r="http://schemas.openxmlformats.org/officeDocument/2006/relationships" r:embed="rId5"/>
        <a:stretch>
          <a:fillRect/>
        </a:stretch>
      </xdr:blipFill>
      <xdr:spPr>
        <a:xfrm>
          <a:off x="614142" y="14998697"/>
          <a:ext cx="1080000" cy="1080000"/>
        </a:xfrm>
        <a:prstGeom prst="rect">
          <a:avLst/>
        </a:prstGeom>
      </xdr:spPr>
    </xdr:pic>
    <xdr:clientData/>
  </xdr:twoCellAnchor>
  <xdr:twoCellAnchor editAs="oneCell">
    <xdr:from>
      <xdr:col>1</xdr:col>
      <xdr:colOff>1039</xdr:colOff>
      <xdr:row>17</xdr:row>
      <xdr:rowOff>82550</xdr:rowOff>
    </xdr:from>
    <xdr:to>
      <xdr:col>1</xdr:col>
      <xdr:colOff>1077864</xdr:colOff>
      <xdr:row>18</xdr:row>
      <xdr:rowOff>500</xdr:rowOff>
    </xdr:to>
    <xdr:pic>
      <xdr:nvPicPr>
        <xdr:cNvPr id="38" name="Picture 37">
          <a:extLst>
            <a:ext uri="{FF2B5EF4-FFF2-40B4-BE49-F238E27FC236}">
              <a16:creationId xmlns:a16="http://schemas.microsoft.com/office/drawing/2014/main" id="{A13469E1-B1D9-5F0B-1387-073BF25E78FF}"/>
            </a:ext>
          </a:extLst>
        </xdr:cNvPr>
        <xdr:cNvPicPr>
          <a:picLocks/>
        </xdr:cNvPicPr>
      </xdr:nvPicPr>
      <xdr:blipFill>
        <a:blip xmlns:r="http://schemas.openxmlformats.org/officeDocument/2006/relationships" r:embed="rId6"/>
        <a:stretch>
          <a:fillRect/>
        </a:stretch>
      </xdr:blipFill>
      <xdr:spPr>
        <a:xfrm>
          <a:off x="591589" y="21094700"/>
          <a:ext cx="1073650" cy="1080000"/>
        </a:xfrm>
        <a:prstGeom prst="rect">
          <a:avLst/>
        </a:prstGeom>
      </xdr:spPr>
    </xdr:pic>
    <xdr:clientData/>
  </xdr:twoCellAnchor>
  <xdr:twoCellAnchor editAs="oneCell">
    <xdr:from>
      <xdr:col>0</xdr:col>
      <xdr:colOff>612320</xdr:colOff>
      <xdr:row>23</xdr:row>
      <xdr:rowOff>95249</xdr:rowOff>
    </xdr:from>
    <xdr:to>
      <xdr:col>1</xdr:col>
      <xdr:colOff>1076824</xdr:colOff>
      <xdr:row>24</xdr:row>
      <xdr:rowOff>512582</xdr:rowOff>
    </xdr:to>
    <xdr:pic>
      <xdr:nvPicPr>
        <xdr:cNvPr id="50" name="Picture 49">
          <a:extLst>
            <a:ext uri="{FF2B5EF4-FFF2-40B4-BE49-F238E27FC236}">
              <a16:creationId xmlns:a16="http://schemas.microsoft.com/office/drawing/2014/main" id="{E071323C-93A6-51DF-5194-CC6F41160E84}"/>
            </a:ext>
          </a:extLst>
        </xdr:cNvPr>
        <xdr:cNvPicPr>
          <a:picLocks noChangeAspect="1"/>
        </xdr:cNvPicPr>
      </xdr:nvPicPr>
      <xdr:blipFill>
        <a:blip xmlns:r="http://schemas.openxmlformats.org/officeDocument/2006/relationships" r:embed="rId7"/>
        <a:stretch>
          <a:fillRect/>
        </a:stretch>
      </xdr:blipFill>
      <xdr:spPr>
        <a:xfrm>
          <a:off x="612320" y="24914678"/>
          <a:ext cx="1080000" cy="1080000"/>
        </a:xfrm>
        <a:prstGeom prst="rect">
          <a:avLst/>
        </a:prstGeom>
      </xdr:spPr>
    </xdr:pic>
    <xdr:clientData/>
  </xdr:twoCellAnchor>
  <xdr:twoCellAnchor editAs="oneCell">
    <xdr:from>
      <xdr:col>0</xdr:col>
      <xdr:colOff>612320</xdr:colOff>
      <xdr:row>20</xdr:row>
      <xdr:rowOff>95248</xdr:rowOff>
    </xdr:from>
    <xdr:to>
      <xdr:col>1</xdr:col>
      <xdr:colOff>1076824</xdr:colOff>
      <xdr:row>20</xdr:row>
      <xdr:rowOff>1172073</xdr:rowOff>
    </xdr:to>
    <xdr:pic>
      <xdr:nvPicPr>
        <xdr:cNvPr id="51" name="Picture 50">
          <a:extLst>
            <a:ext uri="{FF2B5EF4-FFF2-40B4-BE49-F238E27FC236}">
              <a16:creationId xmlns:a16="http://schemas.microsoft.com/office/drawing/2014/main" id="{A332176F-BE55-4F43-CC2C-603FAA8A8D42}"/>
            </a:ext>
          </a:extLst>
        </xdr:cNvPr>
        <xdr:cNvPicPr>
          <a:picLocks/>
        </xdr:cNvPicPr>
      </xdr:nvPicPr>
      <xdr:blipFill>
        <a:blip xmlns:r="http://schemas.openxmlformats.org/officeDocument/2006/relationships" r:embed="rId8"/>
        <a:stretch>
          <a:fillRect/>
        </a:stretch>
      </xdr:blipFill>
      <xdr:spPr>
        <a:xfrm>
          <a:off x="612320" y="19769300"/>
          <a:ext cx="1080782" cy="1080000"/>
        </a:xfrm>
        <a:prstGeom prst="rect">
          <a:avLst/>
        </a:prstGeom>
      </xdr:spPr>
    </xdr:pic>
    <xdr:clientData/>
  </xdr:twoCellAnchor>
  <xdr:twoCellAnchor>
    <xdr:from>
      <xdr:col>2</xdr:col>
      <xdr:colOff>2562502</xdr:colOff>
      <xdr:row>1</xdr:row>
      <xdr:rowOff>145455</xdr:rowOff>
    </xdr:from>
    <xdr:to>
      <xdr:col>4</xdr:col>
      <xdr:colOff>1563325</xdr:colOff>
      <xdr:row>2</xdr:row>
      <xdr:rowOff>282529</xdr:rowOff>
    </xdr:to>
    <xdr:grpSp>
      <xdr:nvGrpSpPr>
        <xdr:cNvPr id="2" name="Group 1">
          <a:extLst>
            <a:ext uri="{FF2B5EF4-FFF2-40B4-BE49-F238E27FC236}">
              <a16:creationId xmlns:a16="http://schemas.microsoft.com/office/drawing/2014/main" id="{9E10B97D-D7A7-7BD5-BC6D-753A62A59D65}"/>
            </a:ext>
          </a:extLst>
        </xdr:cNvPr>
        <xdr:cNvGrpSpPr/>
      </xdr:nvGrpSpPr>
      <xdr:grpSpPr>
        <a:xfrm>
          <a:off x="4524941" y="705121"/>
          <a:ext cx="3437452" cy="353551"/>
          <a:chOff x="4514789" y="706146"/>
          <a:chExt cx="3445823" cy="360000"/>
        </a:xfrm>
      </xdr:grpSpPr>
      <xdr:pic>
        <xdr:nvPicPr>
          <xdr:cNvPr id="23" name="Picture 22">
            <a:extLst>
              <a:ext uri="{FF2B5EF4-FFF2-40B4-BE49-F238E27FC236}">
                <a16:creationId xmlns:a16="http://schemas.microsoft.com/office/drawing/2014/main" id="{C1D83C23-02D1-50E2-7C14-AD5F7DD53FB0}"/>
              </a:ext>
            </a:extLst>
          </xdr:cNvPr>
          <xdr:cNvPicPr>
            <a:picLocks/>
          </xdr:cNvPicPr>
        </xdr:nvPicPr>
        <xdr:blipFill>
          <a:blip xmlns:r="http://schemas.openxmlformats.org/officeDocument/2006/relationships" r:embed="rId3"/>
          <a:stretch>
            <a:fillRect/>
          </a:stretch>
        </xdr:blipFill>
        <xdr:spPr>
          <a:xfrm>
            <a:off x="4514789" y="706146"/>
            <a:ext cx="360000" cy="360000"/>
          </a:xfrm>
          <a:prstGeom prst="rect">
            <a:avLst/>
          </a:prstGeom>
        </xdr:spPr>
      </xdr:pic>
      <xdr:pic>
        <xdr:nvPicPr>
          <xdr:cNvPr id="25" name="Picture 24">
            <a:extLst>
              <a:ext uri="{FF2B5EF4-FFF2-40B4-BE49-F238E27FC236}">
                <a16:creationId xmlns:a16="http://schemas.microsoft.com/office/drawing/2014/main" id="{D47A492B-CC18-4544-851A-654A762E472B}"/>
              </a:ext>
            </a:extLst>
          </xdr:cNvPr>
          <xdr:cNvPicPr>
            <a:picLocks/>
          </xdr:cNvPicPr>
        </xdr:nvPicPr>
        <xdr:blipFill>
          <a:blip xmlns:r="http://schemas.openxmlformats.org/officeDocument/2006/relationships" r:embed="rId2"/>
          <a:stretch>
            <a:fillRect/>
          </a:stretch>
        </xdr:blipFill>
        <xdr:spPr>
          <a:xfrm>
            <a:off x="4900517" y="706146"/>
            <a:ext cx="360000" cy="360000"/>
          </a:xfrm>
          <a:prstGeom prst="rect">
            <a:avLst/>
          </a:prstGeom>
        </xdr:spPr>
      </xdr:pic>
      <xdr:pic>
        <xdr:nvPicPr>
          <xdr:cNvPr id="27" name="Picture 26">
            <a:extLst>
              <a:ext uri="{FF2B5EF4-FFF2-40B4-BE49-F238E27FC236}">
                <a16:creationId xmlns:a16="http://schemas.microsoft.com/office/drawing/2014/main" id="{993CAD68-F7E8-5B23-6E93-CB05B5D14BB6}"/>
              </a:ext>
            </a:extLst>
          </xdr:cNvPr>
          <xdr:cNvPicPr>
            <a:picLocks/>
          </xdr:cNvPicPr>
        </xdr:nvPicPr>
        <xdr:blipFill>
          <a:blip xmlns:r="http://schemas.openxmlformats.org/officeDocument/2006/relationships" r:embed="rId1"/>
          <a:stretch>
            <a:fillRect/>
          </a:stretch>
        </xdr:blipFill>
        <xdr:spPr>
          <a:xfrm>
            <a:off x="5286245" y="706146"/>
            <a:ext cx="360000" cy="360000"/>
          </a:xfrm>
          <a:prstGeom prst="rect">
            <a:avLst/>
          </a:prstGeom>
        </xdr:spPr>
      </xdr:pic>
      <xdr:pic>
        <xdr:nvPicPr>
          <xdr:cNvPr id="29" name="Picture 28">
            <a:extLst>
              <a:ext uri="{FF2B5EF4-FFF2-40B4-BE49-F238E27FC236}">
                <a16:creationId xmlns:a16="http://schemas.microsoft.com/office/drawing/2014/main" id="{822910FE-501C-2133-CD1A-17495F58D97F}"/>
              </a:ext>
            </a:extLst>
          </xdr:cNvPr>
          <xdr:cNvPicPr>
            <a:picLocks/>
          </xdr:cNvPicPr>
        </xdr:nvPicPr>
        <xdr:blipFill>
          <a:blip xmlns:r="http://schemas.openxmlformats.org/officeDocument/2006/relationships" r:embed="rId4"/>
          <a:stretch>
            <a:fillRect/>
          </a:stretch>
        </xdr:blipFill>
        <xdr:spPr>
          <a:xfrm>
            <a:off x="5671973" y="706146"/>
            <a:ext cx="360000" cy="360000"/>
          </a:xfrm>
          <a:prstGeom prst="rect">
            <a:avLst/>
          </a:prstGeom>
        </xdr:spPr>
      </xdr:pic>
      <xdr:pic>
        <xdr:nvPicPr>
          <xdr:cNvPr id="31" name="Picture 30">
            <a:extLst>
              <a:ext uri="{FF2B5EF4-FFF2-40B4-BE49-F238E27FC236}">
                <a16:creationId xmlns:a16="http://schemas.microsoft.com/office/drawing/2014/main" id="{20F78AD2-B74F-3A09-5A43-B32F60D93DF4}"/>
              </a:ext>
            </a:extLst>
          </xdr:cNvPr>
          <xdr:cNvPicPr>
            <a:picLocks/>
          </xdr:cNvPicPr>
        </xdr:nvPicPr>
        <xdr:blipFill>
          <a:blip xmlns:r="http://schemas.openxmlformats.org/officeDocument/2006/relationships" r:embed="rId5"/>
          <a:stretch>
            <a:fillRect/>
          </a:stretch>
        </xdr:blipFill>
        <xdr:spPr>
          <a:xfrm>
            <a:off x="6057701" y="706146"/>
            <a:ext cx="360000" cy="360000"/>
          </a:xfrm>
          <a:prstGeom prst="rect">
            <a:avLst/>
          </a:prstGeom>
        </xdr:spPr>
      </xdr:pic>
      <xdr:pic>
        <xdr:nvPicPr>
          <xdr:cNvPr id="39" name="Picture 38">
            <a:extLst>
              <a:ext uri="{FF2B5EF4-FFF2-40B4-BE49-F238E27FC236}">
                <a16:creationId xmlns:a16="http://schemas.microsoft.com/office/drawing/2014/main" id="{1880A891-EA88-473D-85EF-F4501D8F9557}"/>
              </a:ext>
            </a:extLst>
          </xdr:cNvPr>
          <xdr:cNvPicPr>
            <a:picLocks/>
          </xdr:cNvPicPr>
        </xdr:nvPicPr>
        <xdr:blipFill>
          <a:blip xmlns:r="http://schemas.openxmlformats.org/officeDocument/2006/relationships" r:embed="rId6"/>
          <a:stretch>
            <a:fillRect/>
          </a:stretch>
        </xdr:blipFill>
        <xdr:spPr>
          <a:xfrm>
            <a:off x="6443429" y="706146"/>
            <a:ext cx="360000" cy="360000"/>
          </a:xfrm>
          <a:prstGeom prst="rect">
            <a:avLst/>
          </a:prstGeom>
        </xdr:spPr>
      </xdr:pic>
      <xdr:pic>
        <xdr:nvPicPr>
          <xdr:cNvPr id="47" name="Picture 46">
            <a:extLst>
              <a:ext uri="{FF2B5EF4-FFF2-40B4-BE49-F238E27FC236}">
                <a16:creationId xmlns:a16="http://schemas.microsoft.com/office/drawing/2014/main" id="{1659DA77-934A-116D-59AA-860FE3B92351}"/>
              </a:ext>
            </a:extLst>
          </xdr:cNvPr>
          <xdr:cNvPicPr>
            <a:picLocks/>
          </xdr:cNvPicPr>
        </xdr:nvPicPr>
        <xdr:blipFill>
          <a:blip xmlns:r="http://schemas.openxmlformats.org/officeDocument/2006/relationships" r:embed="rId8"/>
          <a:stretch>
            <a:fillRect/>
          </a:stretch>
        </xdr:blipFill>
        <xdr:spPr>
          <a:xfrm>
            <a:off x="6829157" y="706146"/>
            <a:ext cx="360000" cy="360000"/>
          </a:xfrm>
          <a:prstGeom prst="rect">
            <a:avLst/>
          </a:prstGeom>
        </xdr:spPr>
      </xdr:pic>
      <xdr:pic>
        <xdr:nvPicPr>
          <xdr:cNvPr id="49" name="Picture 48">
            <a:extLst>
              <a:ext uri="{FF2B5EF4-FFF2-40B4-BE49-F238E27FC236}">
                <a16:creationId xmlns:a16="http://schemas.microsoft.com/office/drawing/2014/main" id="{DEFB1688-1070-2451-7262-213D0B904C42}"/>
              </a:ext>
            </a:extLst>
          </xdr:cNvPr>
          <xdr:cNvPicPr>
            <a:picLocks/>
          </xdr:cNvPicPr>
        </xdr:nvPicPr>
        <xdr:blipFill>
          <a:blip xmlns:r="http://schemas.openxmlformats.org/officeDocument/2006/relationships" r:embed="rId7"/>
          <a:stretch>
            <a:fillRect/>
          </a:stretch>
        </xdr:blipFill>
        <xdr:spPr>
          <a:xfrm>
            <a:off x="7214885" y="706146"/>
            <a:ext cx="360000" cy="360000"/>
          </a:xfrm>
          <a:prstGeom prst="rect">
            <a:avLst/>
          </a:prstGeom>
        </xdr:spPr>
      </xdr:pic>
      <xdr:pic>
        <xdr:nvPicPr>
          <xdr:cNvPr id="53" name="Picture 52">
            <a:extLst>
              <a:ext uri="{FF2B5EF4-FFF2-40B4-BE49-F238E27FC236}">
                <a16:creationId xmlns:a16="http://schemas.microsoft.com/office/drawing/2014/main" id="{7AA366C4-862E-2895-2A27-034902DA1870}"/>
              </a:ext>
            </a:extLst>
          </xdr:cNvPr>
          <xdr:cNvPicPr>
            <a:picLocks/>
          </xdr:cNvPicPr>
        </xdr:nvPicPr>
        <xdr:blipFill>
          <a:blip xmlns:r="http://schemas.openxmlformats.org/officeDocument/2006/relationships" r:embed="rId9"/>
          <a:stretch>
            <a:fillRect/>
          </a:stretch>
        </xdr:blipFill>
        <xdr:spPr>
          <a:xfrm>
            <a:off x="7600612" y="706146"/>
            <a:ext cx="360000" cy="360000"/>
          </a:xfrm>
          <a:prstGeom prst="rect">
            <a:avLst/>
          </a:prstGeom>
        </xdr:spPr>
      </xdr:pic>
    </xdr:grpSp>
    <xdr:clientData/>
  </xdr:twoCellAnchor>
  <xdr:twoCellAnchor editAs="oneCell">
    <xdr:from>
      <xdr:col>0</xdr:col>
      <xdr:colOff>612320</xdr:colOff>
      <xdr:row>25</xdr:row>
      <xdr:rowOff>102568</xdr:rowOff>
    </xdr:from>
    <xdr:to>
      <xdr:col>1</xdr:col>
      <xdr:colOff>1076824</xdr:colOff>
      <xdr:row>25</xdr:row>
      <xdr:rowOff>1182568</xdr:rowOff>
    </xdr:to>
    <xdr:pic>
      <xdr:nvPicPr>
        <xdr:cNvPr id="54" name="Picture 53">
          <a:extLst>
            <a:ext uri="{FF2B5EF4-FFF2-40B4-BE49-F238E27FC236}">
              <a16:creationId xmlns:a16="http://schemas.microsoft.com/office/drawing/2014/main" id="{3F0013ED-183E-57B0-4EDE-EFF79D9243EB}"/>
            </a:ext>
          </a:extLst>
        </xdr:cNvPr>
        <xdr:cNvPicPr>
          <a:picLocks/>
        </xdr:cNvPicPr>
      </xdr:nvPicPr>
      <xdr:blipFill>
        <a:blip xmlns:r="http://schemas.openxmlformats.org/officeDocument/2006/relationships" r:embed="rId9"/>
        <a:stretch>
          <a:fillRect/>
        </a:stretch>
      </xdr:blipFill>
      <xdr:spPr>
        <a:xfrm>
          <a:off x="612320" y="28797999"/>
          <a:ext cx="1080782" cy="1080000"/>
        </a:xfrm>
        <a:prstGeom prst="rect">
          <a:avLst/>
        </a:prstGeom>
      </xdr:spPr>
    </xdr:pic>
    <xdr:clientData/>
  </xdr:twoCellAnchor>
  <xdr:twoCellAnchor editAs="oneCell">
    <xdr:from>
      <xdr:col>0</xdr:col>
      <xdr:colOff>0</xdr:colOff>
      <xdr:row>0</xdr:row>
      <xdr:rowOff>0</xdr:rowOff>
    </xdr:from>
    <xdr:to>
      <xdr:col>1</xdr:col>
      <xdr:colOff>1054100</xdr:colOff>
      <xdr:row>1</xdr:row>
      <xdr:rowOff>18594</xdr:rowOff>
    </xdr:to>
    <xdr:pic>
      <xdr:nvPicPr>
        <xdr:cNvPr id="3" name="Picture 2">
          <a:extLst>
            <a:ext uri="{FF2B5EF4-FFF2-40B4-BE49-F238E27FC236}">
              <a16:creationId xmlns:a16="http://schemas.microsoft.com/office/drawing/2014/main" id="{BCA05D5B-87FD-437B-893E-57764924251D}"/>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0" y="0"/>
          <a:ext cx="1673225" cy="5742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434975</xdr:colOff>
      <xdr:row>1</xdr:row>
      <xdr:rowOff>12244</xdr:rowOff>
    </xdr:to>
    <xdr:pic>
      <xdr:nvPicPr>
        <xdr:cNvPr id="2" name="Picture 1">
          <a:extLst>
            <a:ext uri="{FF2B5EF4-FFF2-40B4-BE49-F238E27FC236}">
              <a16:creationId xmlns:a16="http://schemas.microsoft.com/office/drawing/2014/main" id="{767D29DE-CA74-47AA-9236-602BF54A1E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47825" cy="5742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434975</xdr:colOff>
      <xdr:row>1</xdr:row>
      <xdr:rowOff>9069</xdr:rowOff>
    </xdr:to>
    <xdr:pic>
      <xdr:nvPicPr>
        <xdr:cNvPr id="2" name="Picture 1">
          <a:extLst>
            <a:ext uri="{FF2B5EF4-FFF2-40B4-BE49-F238E27FC236}">
              <a16:creationId xmlns:a16="http://schemas.microsoft.com/office/drawing/2014/main" id="{02F8BC19-BA2F-4B63-923A-C63A2E1616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44650" cy="5710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434975</xdr:colOff>
      <xdr:row>1</xdr:row>
      <xdr:rowOff>12244</xdr:rowOff>
    </xdr:to>
    <xdr:pic>
      <xdr:nvPicPr>
        <xdr:cNvPr id="2" name="Picture 1">
          <a:extLst>
            <a:ext uri="{FF2B5EF4-FFF2-40B4-BE49-F238E27FC236}">
              <a16:creationId xmlns:a16="http://schemas.microsoft.com/office/drawing/2014/main" id="{317A69A0-4B7A-4A72-ADB8-9A01400CB6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44650" cy="5710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15</xdr:col>
      <xdr:colOff>2991644</xdr:colOff>
      <xdr:row>14</xdr:row>
      <xdr:rowOff>1083469</xdr:rowOff>
    </xdr:from>
    <xdr:to>
      <xdr:col>15</xdr:col>
      <xdr:colOff>4294986</xdr:colOff>
      <xdr:row>14</xdr:row>
      <xdr:rowOff>1521426</xdr:rowOff>
    </xdr:to>
    <xdr:pic>
      <xdr:nvPicPr>
        <xdr:cNvPr id="3" name="Picture 2">
          <a:extLst>
            <a:ext uri="{FF2B5EF4-FFF2-40B4-BE49-F238E27FC236}">
              <a16:creationId xmlns:a16="http://schemas.microsoft.com/office/drawing/2014/main" id="{7ABA41D5-C94E-49BF-9791-6038082A890C}"/>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8448794" y="3667919"/>
          <a:ext cx="1303342"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22</xdr:col>
      <xdr:colOff>2997200</xdr:colOff>
      <xdr:row>11</xdr:row>
      <xdr:rowOff>1551214</xdr:rowOff>
    </xdr:from>
    <xdr:to>
      <xdr:col>22</xdr:col>
      <xdr:colOff>4337006</xdr:colOff>
      <xdr:row>11</xdr:row>
      <xdr:rowOff>1950393</xdr:rowOff>
    </xdr:to>
    <xdr:pic>
      <xdr:nvPicPr>
        <xdr:cNvPr id="4" name="Picture 19">
          <a:extLst>
            <a:ext uri="{FF2B5EF4-FFF2-40B4-BE49-F238E27FC236}">
              <a16:creationId xmlns:a16="http://schemas.microsoft.com/office/drawing/2014/main" id="{E847F8DA-D075-4EF9-92ED-9D8C14E11702}"/>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331100" y="2999014"/>
          <a:ext cx="1339806"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22</xdr:col>
      <xdr:colOff>2991644</xdr:colOff>
      <xdr:row>30</xdr:row>
      <xdr:rowOff>1083469</xdr:rowOff>
    </xdr:from>
    <xdr:to>
      <xdr:col>22</xdr:col>
      <xdr:colOff>4294986</xdr:colOff>
      <xdr:row>30</xdr:row>
      <xdr:rowOff>1521426</xdr:rowOff>
    </xdr:to>
    <xdr:pic>
      <xdr:nvPicPr>
        <xdr:cNvPr id="5" name="Picture 4">
          <a:extLst>
            <a:ext uri="{FF2B5EF4-FFF2-40B4-BE49-F238E27FC236}">
              <a16:creationId xmlns:a16="http://schemas.microsoft.com/office/drawing/2014/main" id="{C2DC7D93-B54D-489C-81C9-C8BFBFE953E3}"/>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325544" y="3896519"/>
          <a:ext cx="1303342"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22</xdr:col>
      <xdr:colOff>2833915</xdr:colOff>
      <xdr:row>17</xdr:row>
      <xdr:rowOff>988219</xdr:rowOff>
    </xdr:from>
    <xdr:to>
      <xdr:col>22</xdr:col>
      <xdr:colOff>4677955</xdr:colOff>
      <xdr:row>17</xdr:row>
      <xdr:rowOff>1331119</xdr:rowOff>
    </xdr:to>
    <xdr:pic>
      <xdr:nvPicPr>
        <xdr:cNvPr id="6" name="Picture 5">
          <a:extLst>
            <a:ext uri="{FF2B5EF4-FFF2-40B4-BE49-F238E27FC236}">
              <a16:creationId xmlns:a16="http://schemas.microsoft.com/office/drawing/2014/main" id="{EAACB6BC-ED0F-4A08-8E56-6EC0559EB95C}"/>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67815" y="4569619"/>
          <a:ext cx="184404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22</xdr:col>
      <xdr:colOff>3039495</xdr:colOff>
      <xdr:row>17</xdr:row>
      <xdr:rowOff>2245178</xdr:rowOff>
    </xdr:from>
    <xdr:to>
      <xdr:col>22</xdr:col>
      <xdr:colOff>4875280</xdr:colOff>
      <xdr:row>17</xdr:row>
      <xdr:rowOff>2588078</xdr:rowOff>
    </xdr:to>
    <xdr:pic>
      <xdr:nvPicPr>
        <xdr:cNvPr id="7" name="Picture 6">
          <a:extLst>
            <a:ext uri="{FF2B5EF4-FFF2-40B4-BE49-F238E27FC236}">
              <a16:creationId xmlns:a16="http://schemas.microsoft.com/office/drawing/2014/main" id="{6DD1137F-A881-4DFF-9769-59D6C4C9FD34}"/>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373395" y="4569278"/>
          <a:ext cx="183578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22</xdr:col>
      <xdr:colOff>2488406</xdr:colOff>
      <xdr:row>23</xdr:row>
      <xdr:rowOff>821532</xdr:rowOff>
    </xdr:from>
    <xdr:to>
      <xdr:col>22</xdr:col>
      <xdr:colOff>4094956</xdr:colOff>
      <xdr:row>23</xdr:row>
      <xdr:rowOff>1163125</xdr:rowOff>
    </xdr:to>
    <xdr:pic>
      <xdr:nvPicPr>
        <xdr:cNvPr id="8" name="Picture 7">
          <a:extLst>
            <a:ext uri="{FF2B5EF4-FFF2-40B4-BE49-F238E27FC236}">
              <a16:creationId xmlns:a16="http://schemas.microsoft.com/office/drawing/2014/main" id="{0C25CDA2-B24B-45D7-B29E-5777F342B6EA}"/>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822306" y="5907882"/>
          <a:ext cx="160655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2</xdr:col>
      <xdr:colOff>434975</xdr:colOff>
      <xdr:row>1</xdr:row>
      <xdr:rowOff>12244</xdr:rowOff>
    </xdr:to>
    <xdr:pic>
      <xdr:nvPicPr>
        <xdr:cNvPr id="9" name="Picture 8">
          <a:extLst>
            <a:ext uri="{FF2B5EF4-FFF2-40B4-BE49-F238E27FC236}">
              <a16:creationId xmlns:a16="http://schemas.microsoft.com/office/drawing/2014/main" id="{821B5BCB-9A12-4BAD-A4D2-41057EE08D8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1673225" cy="5710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454025</xdr:colOff>
      <xdr:row>1</xdr:row>
      <xdr:rowOff>12244</xdr:rowOff>
    </xdr:to>
    <xdr:pic>
      <xdr:nvPicPr>
        <xdr:cNvPr id="2" name="Picture 1">
          <a:extLst>
            <a:ext uri="{FF2B5EF4-FFF2-40B4-BE49-F238E27FC236}">
              <a16:creationId xmlns:a16="http://schemas.microsoft.com/office/drawing/2014/main" id="{3FAE7BEF-4ADC-459F-80B1-110C47B539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73225" cy="57421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434975</xdr:colOff>
      <xdr:row>1</xdr:row>
      <xdr:rowOff>12244</xdr:rowOff>
    </xdr:to>
    <xdr:pic>
      <xdr:nvPicPr>
        <xdr:cNvPr id="2" name="Picture 1">
          <a:extLst>
            <a:ext uri="{FF2B5EF4-FFF2-40B4-BE49-F238E27FC236}">
              <a16:creationId xmlns:a16="http://schemas.microsoft.com/office/drawing/2014/main" id="{FA3545D8-E545-4413-966F-9B8CD6FB77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73225" cy="57421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4</xdr:col>
      <xdr:colOff>3531236</xdr:colOff>
      <xdr:row>68</xdr:row>
      <xdr:rowOff>1046674</xdr:rowOff>
    </xdr:from>
    <xdr:to>
      <xdr:col>4</xdr:col>
      <xdr:colOff>4643210</xdr:colOff>
      <xdr:row>68</xdr:row>
      <xdr:rowOff>1416721</xdr:rowOff>
    </xdr:to>
    <xdr:pic>
      <xdr:nvPicPr>
        <xdr:cNvPr id="2" name="Picture 1">
          <a:extLst>
            <a:ext uri="{FF2B5EF4-FFF2-40B4-BE49-F238E27FC236}">
              <a16:creationId xmlns:a16="http://schemas.microsoft.com/office/drawing/2014/main" id="{6BFAC63E-63B2-41B6-867D-3C448388BDC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266522" y="48209031"/>
          <a:ext cx="1111974" cy="3700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3554451</xdr:colOff>
      <xdr:row>70</xdr:row>
      <xdr:rowOff>624792</xdr:rowOff>
    </xdr:from>
    <xdr:to>
      <xdr:col>4</xdr:col>
      <xdr:colOff>4660899</xdr:colOff>
      <xdr:row>70</xdr:row>
      <xdr:rowOff>970369</xdr:rowOff>
    </xdr:to>
    <xdr:pic>
      <xdr:nvPicPr>
        <xdr:cNvPr id="4" name="Picture 3">
          <a:extLst>
            <a:ext uri="{FF2B5EF4-FFF2-40B4-BE49-F238E27FC236}">
              <a16:creationId xmlns:a16="http://schemas.microsoft.com/office/drawing/2014/main" id="{C01E73B0-8C21-487D-B117-79D20F55B078}"/>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289737" y="50671863"/>
          <a:ext cx="1106448" cy="345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3568518</xdr:colOff>
      <xdr:row>78</xdr:row>
      <xdr:rowOff>578429</xdr:rowOff>
    </xdr:from>
    <xdr:to>
      <xdr:col>4</xdr:col>
      <xdr:colOff>5188403</xdr:colOff>
      <xdr:row>78</xdr:row>
      <xdr:rowOff>929547</xdr:rowOff>
    </xdr:to>
    <xdr:pic>
      <xdr:nvPicPr>
        <xdr:cNvPr id="15" name="Picture 14">
          <a:extLst>
            <a:ext uri="{FF2B5EF4-FFF2-40B4-BE49-F238E27FC236}">
              <a16:creationId xmlns:a16="http://schemas.microsoft.com/office/drawing/2014/main" id="{D232B365-F9CF-4110-BE39-0DF465F73D4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303804" y="69539429"/>
          <a:ext cx="1619885" cy="351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3421126</xdr:colOff>
      <xdr:row>72</xdr:row>
      <xdr:rowOff>646020</xdr:rowOff>
    </xdr:from>
    <xdr:to>
      <xdr:col>4</xdr:col>
      <xdr:colOff>4522216</xdr:colOff>
      <xdr:row>72</xdr:row>
      <xdr:rowOff>964790</xdr:rowOff>
    </xdr:to>
    <xdr:pic>
      <xdr:nvPicPr>
        <xdr:cNvPr id="18" name="Picture 22">
          <a:extLst>
            <a:ext uri="{FF2B5EF4-FFF2-40B4-BE49-F238E27FC236}">
              <a16:creationId xmlns:a16="http://schemas.microsoft.com/office/drawing/2014/main" id="{759D7461-DFCD-0FD1-FE66-9A57F51DBFB8}"/>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156412" y="55591663"/>
          <a:ext cx="1101090" cy="318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3377833</xdr:colOff>
      <xdr:row>72</xdr:row>
      <xdr:rowOff>1755203</xdr:rowOff>
    </xdr:from>
    <xdr:to>
      <xdr:col>4</xdr:col>
      <xdr:colOff>5315218</xdr:colOff>
      <xdr:row>72</xdr:row>
      <xdr:rowOff>2098103</xdr:rowOff>
    </xdr:to>
    <xdr:pic>
      <xdr:nvPicPr>
        <xdr:cNvPr id="20" name="Picture 23">
          <a:extLst>
            <a:ext uri="{FF2B5EF4-FFF2-40B4-BE49-F238E27FC236}">
              <a16:creationId xmlns:a16="http://schemas.microsoft.com/office/drawing/2014/main" id="{273DEAF8-BB07-B24A-9EF6-883BB9EEB695}"/>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113119" y="56700846"/>
          <a:ext cx="1937385"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3525833</xdr:colOff>
      <xdr:row>74</xdr:row>
      <xdr:rowOff>949673</xdr:rowOff>
    </xdr:from>
    <xdr:to>
      <xdr:col>4</xdr:col>
      <xdr:colOff>4554533</xdr:colOff>
      <xdr:row>74</xdr:row>
      <xdr:rowOff>1281778</xdr:rowOff>
    </xdr:to>
    <xdr:pic>
      <xdr:nvPicPr>
        <xdr:cNvPr id="8" name="Picture 26">
          <a:extLst>
            <a:ext uri="{FF2B5EF4-FFF2-40B4-BE49-F238E27FC236}">
              <a16:creationId xmlns:a16="http://schemas.microsoft.com/office/drawing/2014/main" id="{8109DC8D-5125-4C65-AFBA-9B5FE19656E9}"/>
            </a:ext>
          </a:extLst>
        </xdr:cNvPr>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261119" y="61460637"/>
          <a:ext cx="1028700" cy="3321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3464241</xdr:colOff>
      <xdr:row>74</xdr:row>
      <xdr:rowOff>2055641</xdr:rowOff>
    </xdr:from>
    <xdr:to>
      <xdr:col>4</xdr:col>
      <xdr:colOff>4569141</xdr:colOff>
      <xdr:row>74</xdr:row>
      <xdr:rowOff>2380126</xdr:rowOff>
    </xdr:to>
    <xdr:pic>
      <xdr:nvPicPr>
        <xdr:cNvPr id="9" name="Picture 28">
          <a:extLst>
            <a:ext uri="{FF2B5EF4-FFF2-40B4-BE49-F238E27FC236}">
              <a16:creationId xmlns:a16="http://schemas.microsoft.com/office/drawing/2014/main" id="{59875B1D-B7D2-4920-A141-E38C8EA94B27}"/>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199527" y="62566605"/>
          <a:ext cx="1104900" cy="3244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3665764</xdr:colOff>
      <xdr:row>64</xdr:row>
      <xdr:rowOff>1132114</xdr:rowOff>
    </xdr:from>
    <xdr:to>
      <xdr:col>4</xdr:col>
      <xdr:colOff>4999220</xdr:colOff>
      <xdr:row>64</xdr:row>
      <xdr:rowOff>1536373</xdr:rowOff>
    </xdr:to>
    <xdr:pic>
      <xdr:nvPicPr>
        <xdr:cNvPr id="3" name="Picture 2">
          <a:extLst>
            <a:ext uri="{FF2B5EF4-FFF2-40B4-BE49-F238E27FC236}">
              <a16:creationId xmlns:a16="http://schemas.microsoft.com/office/drawing/2014/main" id="{193A73F7-6B77-4730-A03B-B39588AB6BF8}"/>
            </a:ext>
          </a:extLst>
        </xdr:cNvPr>
        <xdr:cNvPicPr>
          <a:picLocks noChangeAspect="1" noChangeArrowheads="1"/>
        </xdr:cNvPicPr>
      </xdr:nvPicPr>
      <xdr:blipFill>
        <a:blip xmlns:r="http://schemas.openxmlformats.org/officeDocument/2006/relationships" r:embed="rId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392545" y="38946364"/>
          <a:ext cx="1333456" cy="4042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3497490</xdr:colOff>
      <xdr:row>71</xdr:row>
      <xdr:rowOff>641690</xdr:rowOff>
    </xdr:from>
    <xdr:to>
      <xdr:col>4</xdr:col>
      <xdr:colOff>5344705</xdr:colOff>
      <xdr:row>71</xdr:row>
      <xdr:rowOff>984590</xdr:rowOff>
    </xdr:to>
    <xdr:pic>
      <xdr:nvPicPr>
        <xdr:cNvPr id="24" name="Picture 23">
          <a:extLst>
            <a:ext uri="{FF2B5EF4-FFF2-40B4-BE49-F238E27FC236}">
              <a16:creationId xmlns:a16="http://schemas.microsoft.com/office/drawing/2014/main" id="{16E6D650-432D-4150-A9B7-31B8FB9FFC54}"/>
            </a:ext>
          </a:extLst>
        </xdr:cNvPr>
        <xdr:cNvPicPr>
          <a:picLocks noChangeAspect="1" noChangeArrowheads="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232776" y="52471297"/>
          <a:ext cx="1847215"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3446348</xdr:colOff>
      <xdr:row>71</xdr:row>
      <xdr:rowOff>1695450</xdr:rowOff>
    </xdr:from>
    <xdr:to>
      <xdr:col>4</xdr:col>
      <xdr:colOff>5282133</xdr:colOff>
      <xdr:row>71</xdr:row>
      <xdr:rowOff>2038350</xdr:rowOff>
    </xdr:to>
    <xdr:pic>
      <xdr:nvPicPr>
        <xdr:cNvPr id="26" name="Picture 25">
          <a:extLst>
            <a:ext uri="{FF2B5EF4-FFF2-40B4-BE49-F238E27FC236}">
              <a16:creationId xmlns:a16="http://schemas.microsoft.com/office/drawing/2014/main" id="{C7914B32-E34C-4EFE-AF24-1374E24D9540}"/>
            </a:ext>
          </a:extLst>
        </xdr:cNvPr>
        <xdr:cNvPicPr>
          <a:picLocks noChangeAspect="1" noChangeArrowheads="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181634" y="53525057"/>
          <a:ext cx="1835785"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3487057</xdr:colOff>
      <xdr:row>73</xdr:row>
      <xdr:rowOff>629558</xdr:rowOff>
    </xdr:from>
    <xdr:to>
      <xdr:col>4</xdr:col>
      <xdr:colOff>4576717</xdr:colOff>
      <xdr:row>73</xdr:row>
      <xdr:rowOff>964838</xdr:rowOff>
    </xdr:to>
    <xdr:pic>
      <xdr:nvPicPr>
        <xdr:cNvPr id="29" name="Picture 28">
          <a:extLst>
            <a:ext uri="{FF2B5EF4-FFF2-40B4-BE49-F238E27FC236}">
              <a16:creationId xmlns:a16="http://schemas.microsoft.com/office/drawing/2014/main" id="{6A03FC9D-6F57-4DEA-8CB3-77EFEA20C987}"/>
            </a:ext>
          </a:extLst>
        </xdr:cNvPr>
        <xdr:cNvPicPr>
          <a:picLocks noChangeAspect="1" noChangeArrowheads="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222343" y="59357987"/>
          <a:ext cx="1089660" cy="335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3492614</xdr:colOff>
      <xdr:row>76</xdr:row>
      <xdr:rowOff>859178</xdr:rowOff>
    </xdr:from>
    <xdr:to>
      <xdr:col>4</xdr:col>
      <xdr:colOff>5105514</xdr:colOff>
      <xdr:row>76</xdr:row>
      <xdr:rowOff>1200771</xdr:rowOff>
    </xdr:to>
    <xdr:pic>
      <xdr:nvPicPr>
        <xdr:cNvPr id="32" name="Picture 31">
          <a:extLst>
            <a:ext uri="{FF2B5EF4-FFF2-40B4-BE49-F238E27FC236}">
              <a16:creationId xmlns:a16="http://schemas.microsoft.com/office/drawing/2014/main" id="{F5B323E9-B82C-4B22-A535-C6FB0854471E}"/>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227900" y="66037392"/>
          <a:ext cx="1612900" cy="3415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2</xdr:col>
      <xdr:colOff>434975</xdr:colOff>
      <xdr:row>1</xdr:row>
      <xdr:rowOff>12244</xdr:rowOff>
    </xdr:to>
    <xdr:pic>
      <xdr:nvPicPr>
        <xdr:cNvPr id="6" name="Picture 5">
          <a:extLst>
            <a:ext uri="{FF2B5EF4-FFF2-40B4-BE49-F238E27FC236}">
              <a16:creationId xmlns:a16="http://schemas.microsoft.com/office/drawing/2014/main" id="{FAB8ABD5-DE8C-4A37-A6E6-6FA3119F9DC1}"/>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0" y="0"/>
          <a:ext cx="1673225" cy="574219"/>
        </a:xfrm>
        <a:prstGeom prst="rect">
          <a:avLst/>
        </a:prstGeom>
      </xdr:spPr>
    </xdr:pic>
    <xdr:clientData/>
  </xdr:twoCellAnchor>
  <xdr:twoCellAnchor>
    <xdr:from>
      <xdr:col>4</xdr:col>
      <xdr:colOff>3602830</xdr:colOff>
      <xdr:row>65</xdr:row>
      <xdr:rowOff>1115331</xdr:rowOff>
    </xdr:from>
    <xdr:to>
      <xdr:col>4</xdr:col>
      <xdr:colOff>4936286</xdr:colOff>
      <xdr:row>65</xdr:row>
      <xdr:rowOff>1513240</xdr:rowOff>
    </xdr:to>
    <xdr:pic>
      <xdr:nvPicPr>
        <xdr:cNvPr id="12" name="Picture 11">
          <a:extLst>
            <a:ext uri="{FF2B5EF4-FFF2-40B4-BE49-F238E27FC236}">
              <a16:creationId xmlns:a16="http://schemas.microsoft.com/office/drawing/2014/main" id="{45F5A232-5A69-4766-A720-455CF13D1760}"/>
            </a:ext>
          </a:extLst>
        </xdr:cNvPr>
        <xdr:cNvPicPr>
          <a:picLocks noChangeAspect="1" noChangeArrowheads="1"/>
        </xdr:cNvPicPr>
      </xdr:nvPicPr>
      <xdr:blipFill>
        <a:blip xmlns:r="http://schemas.openxmlformats.org/officeDocument/2006/relationships" r:embed="rId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338116" y="41392474"/>
          <a:ext cx="1333456" cy="3979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3548401</xdr:colOff>
      <xdr:row>66</xdr:row>
      <xdr:rowOff>1139370</xdr:rowOff>
    </xdr:from>
    <xdr:to>
      <xdr:col>4</xdr:col>
      <xdr:colOff>4881857</xdr:colOff>
      <xdr:row>66</xdr:row>
      <xdr:rowOff>1543629</xdr:rowOff>
    </xdr:to>
    <xdr:pic>
      <xdr:nvPicPr>
        <xdr:cNvPr id="13" name="Picture 12">
          <a:extLst>
            <a:ext uri="{FF2B5EF4-FFF2-40B4-BE49-F238E27FC236}">
              <a16:creationId xmlns:a16="http://schemas.microsoft.com/office/drawing/2014/main" id="{63D85BD7-00EF-4610-A782-586B908F4760}"/>
            </a:ext>
          </a:extLst>
        </xdr:cNvPr>
        <xdr:cNvPicPr>
          <a:picLocks noChangeAspect="1" noChangeArrowheads="1"/>
        </xdr:cNvPicPr>
      </xdr:nvPicPr>
      <xdr:blipFill>
        <a:blip xmlns:r="http://schemas.openxmlformats.org/officeDocument/2006/relationships" r:embed="rId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283687" y="43865799"/>
          <a:ext cx="1333456" cy="4042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3537969</xdr:colOff>
      <xdr:row>67</xdr:row>
      <xdr:rowOff>1136195</xdr:rowOff>
    </xdr:from>
    <xdr:to>
      <xdr:col>4</xdr:col>
      <xdr:colOff>4871425</xdr:colOff>
      <xdr:row>67</xdr:row>
      <xdr:rowOff>1549979</xdr:rowOff>
    </xdr:to>
    <xdr:pic>
      <xdr:nvPicPr>
        <xdr:cNvPr id="14" name="Picture 13">
          <a:extLst>
            <a:ext uri="{FF2B5EF4-FFF2-40B4-BE49-F238E27FC236}">
              <a16:creationId xmlns:a16="http://schemas.microsoft.com/office/drawing/2014/main" id="{17AE548E-F3CB-4078-AB4E-4D9B3B57D76F}"/>
            </a:ext>
          </a:extLst>
        </xdr:cNvPr>
        <xdr:cNvPicPr>
          <a:picLocks noChangeAspect="1" noChangeArrowheads="1"/>
        </xdr:cNvPicPr>
      </xdr:nvPicPr>
      <xdr:blipFill>
        <a:blip xmlns:r="http://schemas.openxmlformats.org/officeDocument/2006/relationships" r:embed="rId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273255" y="46080588"/>
          <a:ext cx="1333456" cy="4137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3561897</xdr:colOff>
      <xdr:row>77</xdr:row>
      <xdr:rowOff>595539</xdr:rowOff>
    </xdr:from>
    <xdr:to>
      <xdr:col>4</xdr:col>
      <xdr:colOff>4668345</xdr:colOff>
      <xdr:row>77</xdr:row>
      <xdr:rowOff>953816</xdr:rowOff>
    </xdr:to>
    <xdr:pic>
      <xdr:nvPicPr>
        <xdr:cNvPr id="16" name="Picture 15">
          <a:extLst>
            <a:ext uri="{FF2B5EF4-FFF2-40B4-BE49-F238E27FC236}">
              <a16:creationId xmlns:a16="http://schemas.microsoft.com/office/drawing/2014/main" id="{C4B41010-9842-41B2-AD54-3D58FD93ED5F}"/>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297183" y="67774003"/>
          <a:ext cx="1106448" cy="3582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6</xdr:col>
      <xdr:colOff>4052998</xdr:colOff>
      <xdr:row>64</xdr:row>
      <xdr:rowOff>1035467</xdr:rowOff>
    </xdr:from>
    <xdr:to>
      <xdr:col>6</xdr:col>
      <xdr:colOff>5631347</xdr:colOff>
      <xdr:row>64</xdr:row>
      <xdr:rowOff>1566235</xdr:rowOff>
    </xdr:to>
    <xdr:pic>
      <xdr:nvPicPr>
        <xdr:cNvPr id="2" name="Picture 1">
          <a:extLst>
            <a:ext uri="{FF2B5EF4-FFF2-40B4-BE49-F238E27FC236}">
              <a16:creationId xmlns:a16="http://schemas.microsoft.com/office/drawing/2014/main" id="{03ED6460-647E-4779-8B14-0D0B9E9FC754}"/>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682773" y="48860492"/>
          <a:ext cx="1578349" cy="5307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4010291</xdr:colOff>
      <xdr:row>66</xdr:row>
      <xdr:rowOff>498880</xdr:rowOff>
    </xdr:from>
    <xdr:to>
      <xdr:col>6</xdr:col>
      <xdr:colOff>5284488</xdr:colOff>
      <xdr:row>66</xdr:row>
      <xdr:rowOff>900312</xdr:rowOff>
    </xdr:to>
    <xdr:pic>
      <xdr:nvPicPr>
        <xdr:cNvPr id="4" name="Picture 3">
          <a:extLst>
            <a:ext uri="{FF2B5EF4-FFF2-40B4-BE49-F238E27FC236}">
              <a16:creationId xmlns:a16="http://schemas.microsoft.com/office/drawing/2014/main" id="{601165AD-5C33-4CFD-82FE-531A36BC5BD5}"/>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640066" y="52467280"/>
          <a:ext cx="1274197" cy="401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4117303</xdr:colOff>
      <xdr:row>67</xdr:row>
      <xdr:rowOff>428733</xdr:rowOff>
    </xdr:from>
    <xdr:to>
      <xdr:col>6</xdr:col>
      <xdr:colOff>5965153</xdr:colOff>
      <xdr:row>67</xdr:row>
      <xdr:rowOff>771633</xdr:rowOff>
    </xdr:to>
    <xdr:pic>
      <xdr:nvPicPr>
        <xdr:cNvPr id="10" name="Picture 9">
          <a:extLst>
            <a:ext uri="{FF2B5EF4-FFF2-40B4-BE49-F238E27FC236}">
              <a16:creationId xmlns:a16="http://schemas.microsoft.com/office/drawing/2014/main" id="{93F2B8DA-B876-4A03-A170-4AD7F6A599BE}"/>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747078" y="55159383"/>
          <a:ext cx="184785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4104387</xdr:colOff>
      <xdr:row>67</xdr:row>
      <xdr:rowOff>1777934</xdr:rowOff>
    </xdr:from>
    <xdr:to>
      <xdr:col>6</xdr:col>
      <xdr:colOff>5945887</xdr:colOff>
      <xdr:row>67</xdr:row>
      <xdr:rowOff>2120834</xdr:rowOff>
    </xdr:to>
    <xdr:pic>
      <xdr:nvPicPr>
        <xdr:cNvPr id="11" name="Picture 10">
          <a:extLst>
            <a:ext uri="{FF2B5EF4-FFF2-40B4-BE49-F238E27FC236}">
              <a16:creationId xmlns:a16="http://schemas.microsoft.com/office/drawing/2014/main" id="{7CDCF10E-9A77-49E9-83A2-34589E939B32}"/>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734162" y="56508584"/>
          <a:ext cx="184150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3969577</xdr:colOff>
      <xdr:row>70</xdr:row>
      <xdr:rowOff>428731</xdr:rowOff>
    </xdr:from>
    <xdr:to>
      <xdr:col>6</xdr:col>
      <xdr:colOff>4998277</xdr:colOff>
      <xdr:row>70</xdr:row>
      <xdr:rowOff>758931</xdr:rowOff>
    </xdr:to>
    <xdr:pic>
      <xdr:nvPicPr>
        <xdr:cNvPr id="15" name="Picture 14">
          <a:extLst>
            <a:ext uri="{FF2B5EF4-FFF2-40B4-BE49-F238E27FC236}">
              <a16:creationId xmlns:a16="http://schemas.microsoft.com/office/drawing/2014/main" id="{1C411F06-7395-4B4A-B69D-83C8515D5117}"/>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599352" y="67218031"/>
          <a:ext cx="1028700" cy="33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2</xdr:col>
      <xdr:colOff>434975</xdr:colOff>
      <xdr:row>1</xdr:row>
      <xdr:rowOff>11450</xdr:rowOff>
    </xdr:to>
    <xdr:pic>
      <xdr:nvPicPr>
        <xdr:cNvPr id="3" name="Picture 2">
          <a:extLst>
            <a:ext uri="{FF2B5EF4-FFF2-40B4-BE49-F238E27FC236}">
              <a16:creationId xmlns:a16="http://schemas.microsoft.com/office/drawing/2014/main" id="{D21A3E3B-3176-4C64-B800-8480E978FA9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1673225" cy="574219"/>
        </a:xfrm>
        <a:prstGeom prst="rect">
          <a:avLst/>
        </a:prstGeom>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265C039B-F70F-4D9C-9AB7-1D753B910406}"/>
</namedSheetView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E9070-78CB-4636-B84D-5F701E4B997B}">
  <sheetPr>
    <tabColor theme="9"/>
  </sheetPr>
  <dimension ref="A1:T35"/>
  <sheetViews>
    <sheetView tabSelected="1" zoomScale="110" zoomScaleNormal="110" workbookViewId="0"/>
  </sheetViews>
  <sheetFormatPr defaultColWidth="0" defaultRowHeight="14.5" zeroHeight="1"/>
  <cols>
    <col min="1" max="14" width="8.81640625" style="159" customWidth="1"/>
    <col min="15" max="15" width="35.81640625" style="159" customWidth="1"/>
    <col min="16" max="16" width="8.81640625" style="159" customWidth="1"/>
    <col min="17" max="17" width="35.81640625" style="159" customWidth="1"/>
    <col min="18" max="18" width="8.81640625" style="159" customWidth="1"/>
    <col min="19" max="19" width="35.81640625" style="159" customWidth="1"/>
    <col min="20" max="20" width="8.81640625" style="159" customWidth="1"/>
    <col min="21" max="16384" width="8.81640625" style="159" hidden="1"/>
  </cols>
  <sheetData>
    <row r="1" spans="2:20" s="263" customFormat="1" ht="44.15" customHeight="1">
      <c r="B1" s="12"/>
      <c r="C1" s="12"/>
      <c r="D1" s="12"/>
      <c r="E1" s="12"/>
      <c r="F1" s="12"/>
      <c r="G1" s="12"/>
      <c r="H1" s="12"/>
      <c r="I1" s="12"/>
      <c r="J1" s="12"/>
      <c r="K1" s="12"/>
      <c r="L1" s="12"/>
      <c r="M1" s="12"/>
      <c r="N1" s="12"/>
      <c r="O1" s="12"/>
      <c r="P1" s="12"/>
      <c r="Q1" s="12"/>
      <c r="R1" s="12"/>
      <c r="S1" s="12"/>
      <c r="T1" s="539"/>
    </row>
    <row r="2" spans="2:20" ht="23.15" customHeight="1"/>
    <row r="3" spans="2:20" ht="23.15" customHeight="1">
      <c r="B3" s="549" t="s">
        <v>732</v>
      </c>
      <c r="C3" s="264"/>
      <c r="D3" s="264"/>
      <c r="E3" s="264"/>
      <c r="F3" s="264"/>
      <c r="G3" s="264"/>
      <c r="H3" s="264"/>
      <c r="I3" s="264"/>
      <c r="J3" s="264"/>
      <c r="K3" s="264"/>
      <c r="L3" s="264"/>
      <c r="M3" s="264"/>
      <c r="O3" s="549" t="s">
        <v>733</v>
      </c>
      <c r="P3" s="264"/>
      <c r="Q3" s="264"/>
      <c r="R3" s="264"/>
      <c r="S3" s="264"/>
    </row>
    <row r="4" spans="2:20" ht="23.15" customHeight="1"/>
    <row r="5" spans="2:20" ht="23.15" customHeight="1">
      <c r="B5" s="580" t="s">
        <v>872</v>
      </c>
      <c r="C5" s="580"/>
      <c r="D5" s="580"/>
      <c r="E5" s="580"/>
      <c r="F5" s="580"/>
      <c r="G5" s="580"/>
      <c r="H5" s="580"/>
      <c r="I5" s="580"/>
      <c r="J5" s="580"/>
      <c r="K5" s="580"/>
      <c r="L5" s="580"/>
      <c r="M5" s="580"/>
    </row>
    <row r="6" spans="2:20" ht="23.15" customHeight="1">
      <c r="B6" s="580"/>
      <c r="C6" s="580"/>
      <c r="D6" s="580"/>
      <c r="E6" s="580"/>
      <c r="F6" s="580"/>
      <c r="G6" s="580"/>
      <c r="H6" s="580"/>
      <c r="I6" s="580"/>
      <c r="J6" s="580"/>
      <c r="K6" s="580"/>
      <c r="L6" s="580"/>
      <c r="M6" s="580"/>
      <c r="O6" s="75" t="s">
        <v>0</v>
      </c>
      <c r="Q6" s="75" t="s">
        <v>1</v>
      </c>
      <c r="S6" s="75" t="s">
        <v>2</v>
      </c>
    </row>
    <row r="7" spans="2:20" ht="23.15" customHeight="1">
      <c r="B7" s="580"/>
      <c r="C7" s="580"/>
      <c r="D7" s="580"/>
      <c r="E7" s="580"/>
      <c r="F7" s="580"/>
      <c r="G7" s="580"/>
      <c r="H7" s="580"/>
      <c r="I7" s="580"/>
      <c r="J7" s="580"/>
      <c r="K7" s="580"/>
      <c r="L7" s="580"/>
      <c r="M7" s="580"/>
      <c r="S7" s="14"/>
    </row>
    <row r="8" spans="2:20" ht="23.15" customHeight="1">
      <c r="B8" s="580"/>
      <c r="C8" s="580"/>
      <c r="D8" s="580"/>
      <c r="E8" s="580"/>
      <c r="F8" s="580"/>
      <c r="G8" s="580"/>
      <c r="H8" s="580"/>
      <c r="I8" s="580"/>
      <c r="J8" s="580"/>
      <c r="K8" s="580"/>
      <c r="L8" s="580"/>
      <c r="M8" s="580"/>
      <c r="O8" s="75"/>
      <c r="P8" s="75"/>
      <c r="Q8" s="14"/>
      <c r="R8" s="14"/>
      <c r="S8" s="14"/>
    </row>
    <row r="9" spans="2:20" ht="23.15" customHeight="1">
      <c r="B9" s="580"/>
      <c r="C9" s="580"/>
      <c r="D9" s="580"/>
      <c r="E9" s="580"/>
      <c r="F9" s="580"/>
      <c r="G9" s="580"/>
      <c r="H9" s="580"/>
      <c r="I9" s="580"/>
      <c r="J9" s="580"/>
      <c r="K9" s="580"/>
      <c r="L9" s="580"/>
      <c r="M9" s="580"/>
      <c r="P9" s="75"/>
      <c r="Q9" s="14"/>
      <c r="R9" s="14"/>
      <c r="S9" s="14"/>
    </row>
    <row r="10" spans="2:20" ht="23.15" customHeight="1">
      <c r="B10" s="580"/>
      <c r="C10" s="580"/>
      <c r="D10" s="580"/>
      <c r="E10" s="580"/>
      <c r="F10" s="580"/>
      <c r="G10" s="580"/>
      <c r="H10" s="580"/>
      <c r="I10" s="580"/>
      <c r="J10" s="580"/>
      <c r="K10" s="580"/>
      <c r="L10" s="580"/>
      <c r="M10" s="580"/>
      <c r="O10" s="14"/>
      <c r="P10" s="14"/>
      <c r="Q10" s="14"/>
      <c r="R10" s="14"/>
      <c r="S10" s="14"/>
    </row>
    <row r="11" spans="2:20" ht="23.15" customHeight="1">
      <c r="B11" s="580"/>
      <c r="C11" s="580"/>
      <c r="D11" s="580"/>
      <c r="E11" s="580"/>
      <c r="F11" s="580"/>
      <c r="G11" s="580"/>
      <c r="H11" s="580"/>
      <c r="I11" s="580"/>
      <c r="J11" s="580"/>
      <c r="K11" s="580"/>
      <c r="L11" s="580"/>
      <c r="M11" s="580"/>
      <c r="O11" s="14"/>
      <c r="P11" s="14"/>
      <c r="Q11" s="14"/>
      <c r="R11" s="14"/>
      <c r="S11" s="14"/>
    </row>
    <row r="12" spans="2:20" ht="23.15" customHeight="1">
      <c r="B12" s="580"/>
      <c r="C12" s="580"/>
      <c r="D12" s="580"/>
      <c r="E12" s="580"/>
      <c r="F12" s="580"/>
      <c r="G12" s="580"/>
      <c r="H12" s="580"/>
      <c r="I12" s="580"/>
      <c r="J12" s="580"/>
      <c r="K12" s="580"/>
      <c r="L12" s="580"/>
      <c r="M12" s="580"/>
      <c r="O12" s="14"/>
      <c r="P12" s="14"/>
      <c r="Q12" s="14"/>
      <c r="R12" s="14"/>
      <c r="S12" s="14"/>
    </row>
    <row r="13" spans="2:20" ht="23.15" customHeight="1">
      <c r="B13" s="580"/>
      <c r="C13" s="580"/>
      <c r="D13" s="580"/>
      <c r="E13" s="580"/>
      <c r="F13" s="580"/>
      <c r="G13" s="580"/>
      <c r="H13" s="580"/>
      <c r="I13" s="580"/>
      <c r="J13" s="580"/>
      <c r="K13" s="580"/>
      <c r="L13" s="580"/>
      <c r="M13" s="580"/>
      <c r="O13" s="14"/>
      <c r="P13" s="14"/>
      <c r="Q13" s="14"/>
      <c r="R13" s="14"/>
      <c r="S13" s="14"/>
    </row>
    <row r="14" spans="2:20" ht="23.15" customHeight="1">
      <c r="B14" s="580"/>
      <c r="C14" s="580"/>
      <c r="D14" s="580"/>
      <c r="E14" s="580"/>
      <c r="F14" s="580"/>
      <c r="G14" s="580"/>
      <c r="H14" s="580"/>
      <c r="I14" s="580"/>
      <c r="J14" s="580"/>
      <c r="K14" s="580"/>
      <c r="L14" s="580"/>
      <c r="M14" s="580"/>
    </row>
    <row r="15" spans="2:20" ht="23.15" customHeight="1">
      <c r="B15" s="580"/>
      <c r="C15" s="580"/>
      <c r="D15" s="580"/>
      <c r="E15" s="580"/>
      <c r="F15" s="580"/>
      <c r="G15" s="580"/>
      <c r="H15" s="580"/>
      <c r="I15" s="580"/>
      <c r="J15" s="580"/>
      <c r="K15" s="580"/>
      <c r="L15" s="580"/>
      <c r="M15" s="580"/>
    </row>
    <row r="16" spans="2:20" ht="23.15" customHeight="1">
      <c r="B16" s="580"/>
      <c r="C16" s="580"/>
      <c r="D16" s="580"/>
      <c r="E16" s="580"/>
      <c r="F16" s="580"/>
      <c r="G16" s="580"/>
      <c r="H16" s="580"/>
      <c r="I16" s="580"/>
      <c r="J16" s="580"/>
      <c r="K16" s="580"/>
      <c r="L16" s="580"/>
      <c r="M16" s="580"/>
    </row>
    <row r="17" spans="2:13" ht="23.15" customHeight="1">
      <c r="B17" s="580"/>
      <c r="C17" s="580"/>
      <c r="D17" s="580"/>
      <c r="E17" s="580"/>
      <c r="F17" s="580"/>
      <c r="G17" s="580"/>
      <c r="H17" s="580"/>
      <c r="I17" s="580"/>
      <c r="J17" s="580"/>
      <c r="K17" s="580"/>
      <c r="L17" s="580"/>
      <c r="M17" s="580"/>
    </row>
    <row r="18" spans="2:13" ht="23.15" customHeight="1">
      <c r="B18" s="580"/>
      <c r="C18" s="580"/>
      <c r="D18" s="580"/>
      <c r="E18" s="580"/>
      <c r="F18" s="580"/>
      <c r="G18" s="580"/>
      <c r="H18" s="580"/>
      <c r="I18" s="580"/>
      <c r="J18" s="580"/>
      <c r="K18" s="580"/>
      <c r="L18" s="580"/>
      <c r="M18" s="580"/>
    </row>
    <row r="19" spans="2:13" ht="23.15" customHeight="1">
      <c r="B19" s="580"/>
      <c r="C19" s="580"/>
      <c r="D19" s="580"/>
      <c r="E19" s="580"/>
      <c r="F19" s="580"/>
      <c r="G19" s="580"/>
      <c r="H19" s="580"/>
      <c r="I19" s="580"/>
      <c r="J19" s="580"/>
      <c r="K19" s="580"/>
      <c r="L19" s="580"/>
      <c r="M19" s="580"/>
    </row>
    <row r="20" spans="2:13" ht="23.15" customHeight="1">
      <c r="B20" s="580"/>
      <c r="C20" s="580"/>
      <c r="D20" s="580"/>
      <c r="E20" s="580"/>
      <c r="F20" s="580"/>
      <c r="G20" s="580"/>
      <c r="H20" s="580"/>
      <c r="I20" s="580"/>
      <c r="J20" s="580"/>
      <c r="K20" s="580"/>
      <c r="L20" s="580"/>
      <c r="M20" s="580"/>
    </row>
    <row r="21" spans="2:13" ht="23.15" customHeight="1">
      <c r="B21" s="580"/>
      <c r="C21" s="580"/>
      <c r="D21" s="580"/>
      <c r="E21" s="580"/>
      <c r="F21" s="580"/>
      <c r="G21" s="580"/>
      <c r="H21" s="580"/>
      <c r="I21" s="580"/>
      <c r="J21" s="580"/>
      <c r="K21" s="580"/>
      <c r="L21" s="580"/>
      <c r="M21" s="580"/>
    </row>
    <row r="22" spans="2:13" ht="35" customHeight="1">
      <c r="B22" s="580"/>
      <c r="C22" s="580"/>
      <c r="D22" s="580"/>
      <c r="E22" s="580"/>
      <c r="F22" s="580"/>
      <c r="G22" s="580"/>
      <c r="H22" s="580"/>
      <c r="I22" s="580"/>
      <c r="J22" s="580"/>
      <c r="K22" s="580"/>
      <c r="L22" s="580"/>
      <c r="M22" s="580"/>
    </row>
    <row r="23" spans="2:13" ht="23.15" customHeight="1">
      <c r="B23" s="364"/>
      <c r="C23" s="364"/>
      <c r="D23" s="364"/>
      <c r="E23" s="364"/>
      <c r="F23" s="364"/>
      <c r="G23" s="364"/>
      <c r="H23" s="364"/>
      <c r="I23" s="364"/>
      <c r="J23" s="364"/>
      <c r="K23" s="364"/>
      <c r="L23" s="364"/>
      <c r="M23" s="364"/>
    </row>
    <row r="24" spans="2:13" ht="17.899999999999999" hidden="1" customHeight="1">
      <c r="B24" s="364"/>
      <c r="C24" s="364"/>
      <c r="D24" s="364"/>
      <c r="E24" s="364"/>
      <c r="F24" s="364"/>
      <c r="G24" s="364"/>
      <c r="H24" s="364"/>
      <c r="I24" s="364"/>
      <c r="J24" s="364"/>
      <c r="K24" s="364"/>
      <c r="L24" s="364"/>
      <c r="M24" s="364"/>
    </row>
    <row r="25" spans="2:13" ht="17.899999999999999" hidden="1" customHeight="1">
      <c r="B25" s="364"/>
      <c r="C25" s="364"/>
      <c r="D25" s="364"/>
      <c r="E25" s="364"/>
      <c r="F25" s="364"/>
      <c r="G25" s="364"/>
      <c r="H25" s="364"/>
      <c r="I25" s="364"/>
      <c r="J25" s="364"/>
      <c r="K25" s="364"/>
      <c r="L25" s="364"/>
      <c r="M25" s="364"/>
    </row>
    <row r="26" spans="2:13" ht="17.899999999999999" hidden="1" customHeight="1">
      <c r="B26" s="364"/>
      <c r="C26" s="364"/>
      <c r="D26" s="364"/>
      <c r="E26" s="364"/>
      <c r="F26" s="364"/>
      <c r="G26" s="364"/>
      <c r="H26" s="364"/>
      <c r="I26" s="364"/>
      <c r="J26" s="364"/>
      <c r="K26" s="364"/>
      <c r="L26" s="364"/>
      <c r="M26" s="364"/>
    </row>
    <row r="27" spans="2:13" ht="17.899999999999999" hidden="1" customHeight="1">
      <c r="B27" s="364"/>
      <c r="C27" s="364"/>
      <c r="D27" s="364"/>
      <c r="E27" s="364"/>
      <c r="F27" s="364"/>
      <c r="G27" s="364"/>
      <c r="H27" s="364"/>
      <c r="I27" s="364"/>
      <c r="J27" s="364"/>
      <c r="K27" s="364"/>
      <c r="L27" s="364"/>
      <c r="M27" s="364"/>
    </row>
    <row r="28" spans="2:13" ht="17.899999999999999" hidden="1" customHeight="1">
      <c r="B28" s="364"/>
      <c r="C28" s="364"/>
      <c r="D28" s="364"/>
      <c r="E28" s="364"/>
      <c r="F28" s="364"/>
      <c r="G28" s="364"/>
      <c r="H28" s="364"/>
      <c r="I28" s="364"/>
      <c r="J28" s="364"/>
      <c r="K28" s="364"/>
      <c r="L28" s="364"/>
      <c r="M28" s="364"/>
    </row>
    <row r="29" spans="2:13" ht="17.899999999999999" hidden="1" customHeight="1">
      <c r="B29" s="364"/>
      <c r="C29" s="364"/>
      <c r="D29" s="364"/>
      <c r="E29" s="364"/>
      <c r="F29" s="364"/>
      <c r="G29" s="364"/>
      <c r="H29" s="364"/>
      <c r="I29" s="364"/>
      <c r="J29" s="364"/>
      <c r="K29" s="364"/>
      <c r="L29" s="364"/>
      <c r="M29" s="364"/>
    </row>
    <row r="30" spans="2:13" ht="17.899999999999999" hidden="1" customHeight="1">
      <c r="B30" s="364"/>
      <c r="C30" s="364"/>
      <c r="D30" s="364"/>
      <c r="E30" s="364"/>
      <c r="F30" s="364"/>
      <c r="G30" s="364"/>
      <c r="H30" s="364"/>
      <c r="I30" s="364"/>
      <c r="J30" s="364"/>
      <c r="K30" s="364"/>
      <c r="L30" s="364"/>
      <c r="M30" s="364"/>
    </row>
    <row r="31" spans="2:13" ht="17.899999999999999" hidden="1" customHeight="1">
      <c r="B31" s="364"/>
      <c r="C31" s="364"/>
      <c r="D31" s="364"/>
      <c r="E31" s="364"/>
      <c r="F31" s="364"/>
      <c r="G31" s="364"/>
      <c r="H31" s="364"/>
      <c r="I31" s="364"/>
      <c r="J31" s="364"/>
      <c r="K31" s="364"/>
      <c r="L31" s="364"/>
      <c r="M31" s="364"/>
    </row>
    <row r="32" spans="2:13" ht="17.899999999999999" hidden="1" customHeight="1">
      <c r="B32" s="364"/>
      <c r="C32" s="364"/>
      <c r="D32" s="364"/>
      <c r="E32" s="364"/>
      <c r="F32" s="364"/>
      <c r="G32" s="364"/>
      <c r="H32" s="364"/>
      <c r="I32" s="364"/>
      <c r="J32" s="364"/>
      <c r="K32" s="364"/>
      <c r="L32" s="364"/>
      <c r="M32" s="364"/>
    </row>
    <row r="33" spans="2:13" ht="17.899999999999999" hidden="1" customHeight="1">
      <c r="B33" s="364"/>
      <c r="C33" s="364"/>
      <c r="D33" s="364"/>
      <c r="E33" s="364"/>
      <c r="F33" s="364"/>
      <c r="G33" s="364"/>
      <c r="H33" s="364"/>
      <c r="I33" s="364"/>
      <c r="J33" s="364"/>
      <c r="K33" s="364"/>
      <c r="L33" s="364"/>
      <c r="M33" s="364"/>
    </row>
    <row r="34" spans="2:13" ht="17.899999999999999" hidden="1" customHeight="1">
      <c r="B34" s="364"/>
      <c r="C34" s="364"/>
      <c r="D34" s="364"/>
      <c r="E34" s="364"/>
      <c r="F34" s="364"/>
      <c r="G34" s="364"/>
      <c r="H34" s="364"/>
      <c r="I34" s="364"/>
      <c r="J34" s="364"/>
      <c r="K34" s="364"/>
      <c r="L34" s="364"/>
      <c r="M34" s="364"/>
    </row>
    <row r="35" spans="2:13" ht="17.899999999999999" hidden="1" customHeight="1">
      <c r="B35" s="364"/>
      <c r="C35" s="364"/>
      <c r="D35" s="364"/>
      <c r="E35" s="364"/>
      <c r="F35" s="364"/>
      <c r="G35" s="364"/>
      <c r="H35" s="364"/>
      <c r="I35" s="364"/>
      <c r="J35" s="364"/>
      <c r="K35" s="364"/>
      <c r="L35" s="364"/>
      <c r="M35" s="364"/>
    </row>
  </sheetData>
  <sheetProtection algorithmName="SHA-512" hashValue="aXRjYNLFgT5YhLSY3/oGbQlgu8qRJKM3TnPcYnh/Ptpsl4qFe1KDINVxVlNITRuP2V3QmahOj/r+nATCIIxANA==" saltValue="eqqdEfqvJVgiGnkznfqHCA==" spinCount="100000" sheet="1" objects="1" scenarios="1"/>
  <mergeCells count="1">
    <mergeCell ref="B5:M22"/>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D02C9-B66D-4B3C-AA03-91946B736E5B}">
  <sheetPr>
    <tabColor theme="9"/>
  </sheetPr>
  <dimension ref="A1:Q67"/>
  <sheetViews>
    <sheetView showGridLines="0" zoomScale="110" zoomScaleNormal="110" workbookViewId="0"/>
  </sheetViews>
  <sheetFormatPr defaultColWidth="0" defaultRowHeight="14.5" zeroHeight="1"/>
  <cols>
    <col min="1" max="4" width="8.81640625" customWidth="1"/>
    <col min="5" max="5" width="10.54296875" customWidth="1"/>
    <col min="6" max="14" width="8.81640625" customWidth="1"/>
    <col min="15" max="15" width="56.81640625" customWidth="1"/>
    <col min="16" max="16" width="24.81640625" bestFit="1" customWidth="1"/>
    <col min="17" max="17" width="8.81640625" customWidth="1"/>
    <col min="18" max="16384" width="8.81640625" hidden="1"/>
  </cols>
  <sheetData>
    <row r="1" spans="2:17" s="12" customFormat="1" ht="44.15" customHeight="1">
      <c r="Q1" s="540" t="s">
        <v>856</v>
      </c>
    </row>
    <row r="2" spans="2:17" s="32" customFormat="1" ht="22.4" customHeight="1">
      <c r="B2" s="194"/>
    </row>
    <row r="3" spans="2:17" s="32" customFormat="1" ht="30" customHeight="1">
      <c r="B3" s="194" t="s">
        <v>478</v>
      </c>
    </row>
    <row r="4" spans="2:17" s="32" customFormat="1" ht="14.5" customHeight="1">
      <c r="B4" s="194"/>
    </row>
    <row r="5" spans="2:17" ht="21.75" customHeight="1">
      <c r="B5" s="580" t="s">
        <v>896</v>
      </c>
      <c r="C5" s="580"/>
      <c r="D5" s="580"/>
      <c r="E5" s="580"/>
      <c r="F5" s="580"/>
      <c r="G5" s="580"/>
      <c r="H5" s="580"/>
      <c r="I5" s="580"/>
      <c r="J5" s="580"/>
      <c r="K5" s="580"/>
      <c r="L5" s="580"/>
      <c r="M5" s="580"/>
      <c r="O5" s="269" t="s">
        <v>479</v>
      </c>
    </row>
    <row r="6" spans="2:17" ht="14.5" customHeight="1">
      <c r="B6" s="580"/>
      <c r="C6" s="580"/>
      <c r="D6" s="580"/>
      <c r="E6" s="580"/>
      <c r="F6" s="580"/>
      <c r="G6" s="580"/>
      <c r="H6" s="580"/>
      <c r="I6" s="580"/>
      <c r="J6" s="580"/>
      <c r="K6" s="580"/>
      <c r="L6" s="580"/>
      <c r="M6" s="580"/>
    </row>
    <row r="7" spans="2:17" ht="22.4" customHeight="1" thickBot="1">
      <c r="B7" s="580"/>
      <c r="C7" s="580"/>
      <c r="D7" s="580"/>
      <c r="E7" s="580"/>
      <c r="F7" s="580"/>
      <c r="G7" s="580"/>
      <c r="H7" s="580"/>
      <c r="I7" s="580"/>
      <c r="J7" s="580"/>
      <c r="K7" s="580"/>
      <c r="L7" s="580"/>
      <c r="M7" s="580"/>
      <c r="O7" s="258" t="s">
        <v>480</v>
      </c>
      <c r="P7" s="258" t="s">
        <v>481</v>
      </c>
    </row>
    <row r="8" spans="2:17" ht="22.4" customHeight="1">
      <c r="B8" s="580"/>
      <c r="C8" s="580"/>
      <c r="D8" s="580"/>
      <c r="E8" s="580"/>
      <c r="F8" s="580"/>
      <c r="G8" s="580"/>
      <c r="H8" s="580"/>
      <c r="I8" s="580"/>
      <c r="J8" s="580"/>
      <c r="K8" s="580"/>
      <c r="L8" s="580"/>
      <c r="M8" s="580"/>
      <c r="O8" s="257" t="s">
        <v>482</v>
      </c>
      <c r="P8" s="527" t="s">
        <v>742</v>
      </c>
    </row>
    <row r="9" spans="2:17" ht="22.4" customHeight="1">
      <c r="B9" s="580"/>
      <c r="C9" s="580"/>
      <c r="D9" s="580"/>
      <c r="E9" s="580"/>
      <c r="F9" s="580"/>
      <c r="G9" s="580"/>
      <c r="H9" s="580"/>
      <c r="I9" s="580"/>
      <c r="J9" s="580"/>
      <c r="K9" s="580"/>
      <c r="L9" s="580"/>
      <c r="M9" s="580"/>
      <c r="O9" s="31" t="s">
        <v>483</v>
      </c>
      <c r="P9" s="528" t="s">
        <v>743</v>
      </c>
    </row>
    <row r="10" spans="2:17" ht="22.4" customHeight="1">
      <c r="B10" s="580"/>
      <c r="C10" s="580"/>
      <c r="D10" s="580"/>
      <c r="E10" s="580"/>
      <c r="F10" s="580"/>
      <c r="G10" s="580"/>
      <c r="H10" s="580"/>
      <c r="I10" s="580"/>
      <c r="J10" s="580"/>
      <c r="K10" s="580"/>
      <c r="L10" s="580"/>
      <c r="M10" s="580"/>
      <c r="O10" s="31" t="s">
        <v>484</v>
      </c>
      <c r="P10" s="528" t="s">
        <v>744</v>
      </c>
    </row>
    <row r="11" spans="2:17" ht="22.4" customHeight="1">
      <c r="B11" s="580"/>
      <c r="C11" s="580"/>
      <c r="D11" s="580"/>
      <c r="E11" s="580"/>
      <c r="F11" s="580"/>
      <c r="G11" s="580"/>
      <c r="H11" s="580"/>
      <c r="I11" s="580"/>
      <c r="J11" s="580"/>
      <c r="K11" s="580"/>
      <c r="L11" s="580"/>
      <c r="M11" s="580"/>
      <c r="O11" s="31" t="s">
        <v>485</v>
      </c>
      <c r="P11" s="528" t="s">
        <v>745</v>
      </c>
    </row>
    <row r="12" spans="2:17" ht="22.4" customHeight="1">
      <c r="B12" s="580"/>
      <c r="C12" s="580"/>
      <c r="D12" s="580"/>
      <c r="E12" s="580"/>
      <c r="F12" s="580"/>
      <c r="G12" s="580"/>
      <c r="H12" s="580"/>
      <c r="I12" s="580"/>
      <c r="J12" s="580"/>
      <c r="K12" s="580"/>
      <c r="L12" s="580"/>
      <c r="M12" s="580"/>
      <c r="O12" s="31" t="s">
        <v>486</v>
      </c>
      <c r="P12" s="528" t="s">
        <v>745</v>
      </c>
    </row>
    <row r="13" spans="2:17" ht="22.4" customHeight="1">
      <c r="B13" s="580"/>
      <c r="C13" s="580"/>
      <c r="D13" s="580"/>
      <c r="E13" s="580"/>
      <c r="F13" s="580"/>
      <c r="G13" s="580"/>
      <c r="H13" s="580"/>
      <c r="I13" s="580"/>
      <c r="J13" s="580"/>
      <c r="K13" s="580"/>
      <c r="L13" s="580"/>
      <c r="M13" s="580"/>
      <c r="O13" s="31" t="s">
        <v>487</v>
      </c>
      <c r="P13" s="528" t="s">
        <v>746</v>
      </c>
    </row>
    <row r="14" spans="2:17" ht="22.4" customHeight="1">
      <c r="B14" s="580"/>
      <c r="C14" s="580"/>
      <c r="D14" s="580"/>
      <c r="E14" s="580"/>
      <c r="F14" s="580"/>
      <c r="G14" s="580"/>
      <c r="H14" s="580"/>
      <c r="I14" s="580"/>
      <c r="J14" s="580"/>
      <c r="K14" s="580"/>
      <c r="L14" s="580"/>
      <c r="M14" s="580"/>
      <c r="O14" s="31" t="s">
        <v>488</v>
      </c>
      <c r="P14" s="528" t="s">
        <v>490</v>
      </c>
    </row>
    <row r="15" spans="2:17" ht="22.4" customHeight="1">
      <c r="B15" s="580"/>
      <c r="C15" s="580"/>
      <c r="D15" s="580"/>
      <c r="E15" s="580"/>
      <c r="F15" s="580"/>
      <c r="G15" s="580"/>
      <c r="H15" s="580"/>
      <c r="I15" s="580"/>
      <c r="J15" s="580"/>
      <c r="K15" s="580"/>
      <c r="L15" s="580"/>
      <c r="M15" s="580"/>
      <c r="O15" s="259" t="s">
        <v>489</v>
      </c>
      <c r="P15" s="529" t="s">
        <v>747</v>
      </c>
    </row>
    <row r="16" spans="2:17" ht="22.4" customHeight="1">
      <c r="B16" s="580"/>
      <c r="C16" s="580"/>
      <c r="D16" s="580"/>
      <c r="E16" s="580"/>
      <c r="F16" s="580"/>
      <c r="G16" s="580"/>
      <c r="H16" s="580"/>
      <c r="I16" s="580"/>
      <c r="J16" s="580"/>
      <c r="K16" s="580"/>
      <c r="L16" s="580"/>
      <c r="M16" s="580"/>
    </row>
    <row r="17" spans="2:13" ht="119.25" customHeight="1">
      <c r="B17" s="580"/>
      <c r="C17" s="580"/>
      <c r="D17" s="580"/>
      <c r="E17" s="580"/>
      <c r="F17" s="580"/>
      <c r="G17" s="580"/>
      <c r="H17" s="580"/>
      <c r="I17" s="580"/>
      <c r="J17" s="580"/>
      <c r="K17" s="580"/>
      <c r="L17" s="580"/>
      <c r="M17" s="580"/>
    </row>
    <row r="18" spans="2:13" s="159" customFormat="1" ht="22.4" customHeight="1">
      <c r="B18" s="364"/>
      <c r="C18" s="364"/>
      <c r="D18" s="364"/>
      <c r="E18" s="364"/>
      <c r="F18" s="364"/>
      <c r="G18" s="364"/>
      <c r="H18" s="364"/>
      <c r="I18" s="364"/>
      <c r="J18" s="364"/>
      <c r="K18" s="364"/>
      <c r="L18" s="364"/>
      <c r="M18" s="364"/>
    </row>
    <row r="19" spans="2:13" s="159" customFormat="1" ht="22.4" hidden="1" customHeight="1">
      <c r="B19" s="364"/>
      <c r="C19" s="364"/>
      <c r="D19" s="364"/>
      <c r="E19" s="364"/>
      <c r="F19" s="364"/>
      <c r="G19" s="364"/>
      <c r="H19" s="364"/>
      <c r="I19" s="364"/>
      <c r="J19" s="364"/>
      <c r="K19" s="364"/>
      <c r="L19" s="364"/>
      <c r="M19" s="364"/>
    </row>
    <row r="20" spans="2:13" s="159" customFormat="1" ht="22.4" hidden="1" customHeight="1">
      <c r="B20" s="364"/>
      <c r="C20" s="364"/>
      <c r="D20" s="364"/>
      <c r="E20" s="364"/>
      <c r="F20" s="364"/>
      <c r="G20" s="364"/>
      <c r="H20" s="364"/>
      <c r="I20" s="364"/>
      <c r="J20" s="364"/>
      <c r="K20" s="364"/>
      <c r="L20" s="364"/>
      <c r="M20" s="364"/>
    </row>
    <row r="21" spans="2:13" s="159" customFormat="1" ht="22.4" hidden="1" customHeight="1">
      <c r="B21" s="364"/>
      <c r="C21" s="364"/>
      <c r="D21" s="364"/>
      <c r="E21" s="364"/>
      <c r="F21" s="364"/>
      <c r="G21" s="364"/>
      <c r="H21" s="364"/>
      <c r="I21" s="364"/>
      <c r="J21" s="364"/>
      <c r="K21" s="364"/>
      <c r="L21" s="364"/>
      <c r="M21" s="364"/>
    </row>
    <row r="22" spans="2:13" s="159" customFormat="1" ht="22.4" hidden="1" customHeight="1">
      <c r="B22" s="364"/>
      <c r="C22" s="364"/>
      <c r="D22" s="364"/>
      <c r="E22" s="364"/>
      <c r="F22" s="364"/>
      <c r="G22" s="364"/>
      <c r="H22" s="364"/>
      <c r="I22" s="364"/>
      <c r="J22" s="364"/>
      <c r="K22" s="364"/>
      <c r="L22" s="364"/>
      <c r="M22" s="364"/>
    </row>
    <row r="23" spans="2:13" s="159" customFormat="1" ht="22.4" hidden="1" customHeight="1">
      <c r="B23" s="364"/>
      <c r="C23" s="364"/>
      <c r="D23" s="364"/>
      <c r="E23" s="364"/>
      <c r="F23" s="364"/>
      <c r="G23" s="364"/>
      <c r="H23" s="364"/>
      <c r="I23" s="364"/>
      <c r="J23" s="364"/>
      <c r="K23" s="364"/>
      <c r="L23" s="364"/>
      <c r="M23" s="364"/>
    </row>
    <row r="24" spans="2:13" s="159" customFormat="1" ht="22.4" hidden="1" customHeight="1">
      <c r="B24" s="364"/>
      <c r="C24" s="364"/>
      <c r="D24" s="364"/>
      <c r="E24" s="364"/>
      <c r="F24" s="364"/>
      <c r="G24" s="364"/>
      <c r="H24" s="364"/>
      <c r="I24" s="364"/>
      <c r="J24" s="364"/>
      <c r="K24" s="364"/>
      <c r="L24" s="364"/>
      <c r="M24" s="364"/>
    </row>
    <row r="25" spans="2:13" s="159" customFormat="1" ht="22.4" hidden="1" customHeight="1">
      <c r="B25" s="265"/>
      <c r="C25" s="265"/>
      <c r="D25" s="265"/>
      <c r="E25" s="265"/>
      <c r="F25" s="265"/>
      <c r="G25" s="265"/>
      <c r="H25" s="265"/>
      <c r="I25" s="265"/>
      <c r="J25" s="265"/>
      <c r="K25" s="265"/>
      <c r="L25" s="265"/>
      <c r="M25" s="265"/>
    </row>
    <row r="33" customFormat="1" hidden="1"/>
    <row r="34" customFormat="1" hidden="1"/>
    <row r="35" customFormat="1" hidden="1"/>
    <row r="36" customFormat="1" hidden="1"/>
    <row r="37" customFormat="1" hidden="1"/>
    <row r="38" customFormat="1" hidden="1"/>
    <row r="39" customFormat="1" hidden="1"/>
    <row r="40" customFormat="1" hidden="1"/>
    <row r="41" customFormat="1" hidden="1"/>
    <row r="42" customFormat="1" hidden="1"/>
    <row r="43" customFormat="1" hidden="1"/>
    <row r="44" customFormat="1" hidden="1"/>
    <row r="45" customFormat="1" hidden="1"/>
    <row r="46" customFormat="1" hidden="1"/>
    <row r="47" customFormat="1" hidden="1"/>
    <row r="48" customFormat="1" hidden="1"/>
    <row r="51" spans="2:4" ht="36.65" hidden="1" customHeight="1">
      <c r="B51" s="194"/>
    </row>
    <row r="52" spans="2:4" ht="38.9" hidden="1" customHeight="1">
      <c r="B52" s="255"/>
      <c r="C52" s="255"/>
      <c r="D52" s="255"/>
    </row>
    <row r="53" spans="2:4" ht="50.15" hidden="1" customHeight="1">
      <c r="B53" s="607"/>
      <c r="C53" s="30"/>
      <c r="D53" s="8"/>
    </row>
    <row r="54" spans="2:4" ht="50.15" hidden="1" customHeight="1">
      <c r="B54" s="607"/>
      <c r="C54" s="30"/>
      <c r="D54" s="8"/>
    </row>
    <row r="55" spans="2:4" ht="50.15" hidden="1" customHeight="1">
      <c r="B55" s="607"/>
      <c r="C55" s="30"/>
      <c r="D55" s="8"/>
    </row>
    <row r="56" spans="2:4" ht="50.15" hidden="1" customHeight="1">
      <c r="B56" s="607"/>
      <c r="C56" s="30"/>
      <c r="D56" s="8"/>
    </row>
    <row r="57" spans="2:4" ht="50.15" hidden="1" customHeight="1">
      <c r="B57" s="607"/>
      <c r="C57" s="30"/>
      <c r="D57" s="8"/>
    </row>
    <row r="58" spans="2:4" ht="50.15" hidden="1" customHeight="1">
      <c r="B58" s="607"/>
      <c r="C58" s="30"/>
      <c r="D58" s="8"/>
    </row>
    <row r="59" spans="2:4" ht="50.15" hidden="1" customHeight="1">
      <c r="B59" s="607"/>
      <c r="C59" s="30"/>
      <c r="D59" s="8"/>
    </row>
    <row r="60" spans="2:4" ht="50.15" hidden="1" customHeight="1">
      <c r="B60" s="607"/>
      <c r="C60" s="30"/>
      <c r="D60" s="8"/>
    </row>
    <row r="61" spans="2:4" hidden="1">
      <c r="B61" s="256"/>
      <c r="C61" s="256"/>
      <c r="D61" s="256"/>
    </row>
    <row r="65" customFormat="1" hidden="1"/>
    <row r="66" customFormat="1" hidden="1"/>
    <row r="67" customFormat="1" hidden="1"/>
  </sheetData>
  <sheetProtection algorithmName="SHA-512" hashValue="QMN0eAg2P5381hPBX5cHLWHfu7X4kJZwKlwAGPYofu5rcplDT+ekNWUQUMBc1Xy7r7dbyV9uZAFO5ZrnbzyrFA==" saltValue="5Ef+kfARi8szeLpSZTg4fA==" spinCount="100000" sheet="1" objects="1" scenarios="1"/>
  <mergeCells count="4">
    <mergeCell ref="B59:B60"/>
    <mergeCell ref="B53:B55"/>
    <mergeCell ref="B56:B58"/>
    <mergeCell ref="B5:M17"/>
  </mergeCells>
  <hyperlinks>
    <hyperlink ref="Q1" location="Home!A1" display="Home" xr:uid="{E5B38CC9-D0D1-49EA-9BC9-384E5FE62B76}"/>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F6785-2FC8-46C2-98BB-834E33336AD2}">
  <sheetPr>
    <tabColor theme="9"/>
  </sheetPr>
  <dimension ref="A1:K182"/>
  <sheetViews>
    <sheetView showGridLines="0" zoomScale="110" zoomScaleNormal="110" workbookViewId="0">
      <pane ySplit="7" topLeftCell="A8" activePane="bottomLeft" state="frozen"/>
      <selection activeCell="E22" sqref="E22"/>
      <selection pane="bottomLeft"/>
    </sheetView>
  </sheetViews>
  <sheetFormatPr defaultColWidth="0" defaultRowHeight="17.5" zeroHeight="1"/>
  <cols>
    <col min="1" max="6" width="8.81640625" style="14" customWidth="1"/>
    <col min="7" max="7" width="22.1796875" style="14" customWidth="1"/>
    <col min="8" max="8" width="59.1796875" style="14" customWidth="1"/>
    <col min="9" max="9" width="56.1796875" style="14" bestFit="1" customWidth="1"/>
    <col min="10" max="10" width="24.81640625" style="14" customWidth="1"/>
    <col min="11" max="11" width="8.81640625" style="14" customWidth="1"/>
    <col min="12" max="16384" width="8.81640625" style="14" hidden="1"/>
  </cols>
  <sheetData>
    <row r="1" spans="2:11" s="12" customFormat="1" ht="44.15" customHeight="1">
      <c r="K1" s="540" t="s">
        <v>856</v>
      </c>
    </row>
    <row r="2" spans="2:11" ht="33.65" customHeight="1">
      <c r="B2" s="181"/>
      <c r="C2" s="181"/>
      <c r="D2" s="181"/>
      <c r="E2" s="181"/>
      <c r="F2" s="181"/>
      <c r="G2" s="181"/>
      <c r="H2" s="181"/>
      <c r="I2" s="181"/>
      <c r="J2" s="181"/>
    </row>
    <row r="3" spans="2:11" ht="33.65" customHeight="1">
      <c r="B3" s="194" t="s">
        <v>491</v>
      </c>
      <c r="C3" s="181"/>
      <c r="D3" s="181"/>
      <c r="E3" s="181"/>
      <c r="F3" s="181"/>
      <c r="G3" s="181"/>
      <c r="H3" s="181"/>
      <c r="I3" s="181"/>
      <c r="J3" s="181"/>
    </row>
    <row r="4" spans="2:11" ht="22.4" customHeight="1">
      <c r="B4" s="194"/>
      <c r="C4" s="181"/>
      <c r="D4" s="181"/>
      <c r="E4" s="181"/>
      <c r="F4" s="181"/>
      <c r="G4" s="181"/>
      <c r="H4" s="181"/>
      <c r="I4" s="181"/>
      <c r="J4" s="181"/>
    </row>
    <row r="5" spans="2:11" ht="18">
      <c r="B5" s="621" t="s">
        <v>492</v>
      </c>
      <c r="C5" s="621"/>
      <c r="D5" s="621"/>
      <c r="E5" s="220" t="s">
        <v>868</v>
      </c>
      <c r="F5" s="220"/>
      <c r="G5" s="220"/>
      <c r="H5" s="219"/>
      <c r="I5" s="219"/>
      <c r="J5" s="219"/>
    </row>
    <row r="6" spans="2:11" ht="18">
      <c r="B6" s="185"/>
      <c r="C6" s="185"/>
      <c r="D6" s="185"/>
      <c r="E6" s="254" t="s">
        <v>869</v>
      </c>
      <c r="F6" s="254"/>
      <c r="G6" s="254"/>
      <c r="H6" s="185"/>
      <c r="I6" s="185"/>
      <c r="J6" s="185"/>
    </row>
    <row r="7" spans="2:11" ht="18">
      <c r="B7" s="536" t="s">
        <v>493</v>
      </c>
      <c r="C7" s="536"/>
      <c r="D7" s="536"/>
      <c r="E7" s="536"/>
      <c r="F7" s="536"/>
      <c r="G7" s="536" t="s">
        <v>494</v>
      </c>
      <c r="H7" s="536" t="s">
        <v>495</v>
      </c>
      <c r="I7" s="536" t="s">
        <v>496</v>
      </c>
      <c r="J7" s="536"/>
    </row>
    <row r="8" spans="2:11" ht="22.4" customHeight="1">
      <c r="B8" s="328" t="s">
        <v>497</v>
      </c>
      <c r="C8" s="328"/>
      <c r="D8" s="328"/>
      <c r="E8" s="328"/>
      <c r="F8" s="328"/>
      <c r="G8" s="328"/>
      <c r="H8" s="624" t="s">
        <v>498</v>
      </c>
      <c r="I8" s="323" t="s">
        <v>499</v>
      </c>
      <c r="J8" s="320"/>
    </row>
    <row r="9" spans="2:11" ht="22.4" customHeight="1">
      <c r="B9" s="329"/>
      <c r="C9" s="329"/>
      <c r="D9" s="329"/>
      <c r="E9" s="329"/>
      <c r="F9" s="329"/>
      <c r="G9" s="329"/>
      <c r="H9" s="624"/>
      <c r="I9" s="324" t="s">
        <v>500</v>
      </c>
      <c r="J9" s="321"/>
    </row>
    <row r="10" spans="2:11" ht="22.4" customHeight="1">
      <c r="B10" s="329"/>
      <c r="C10" s="329"/>
      <c r="D10" s="329"/>
      <c r="E10" s="329"/>
      <c r="F10" s="329"/>
      <c r="G10" s="329"/>
      <c r="H10" s="624"/>
      <c r="I10" s="324" t="s">
        <v>501</v>
      </c>
      <c r="J10" s="321"/>
    </row>
    <row r="11" spans="2:11" ht="35">
      <c r="B11" s="329"/>
      <c r="C11" s="329"/>
      <c r="D11" s="329"/>
      <c r="E11" s="329"/>
      <c r="F11" s="329"/>
      <c r="G11" s="329"/>
      <c r="H11" s="625"/>
      <c r="I11" s="324" t="s">
        <v>816</v>
      </c>
      <c r="J11" s="321"/>
    </row>
    <row r="12" spans="2:11" ht="70">
      <c r="B12" s="147"/>
      <c r="C12" s="147"/>
      <c r="D12" s="147"/>
      <c r="E12" s="147"/>
      <c r="F12" s="147"/>
      <c r="G12" s="147"/>
      <c r="H12" s="323" t="s">
        <v>502</v>
      </c>
      <c r="I12" s="324" t="s">
        <v>817</v>
      </c>
      <c r="J12" s="322"/>
    </row>
    <row r="13" spans="2:11" ht="22.4" customHeight="1">
      <c r="B13" s="147"/>
      <c r="C13" s="147"/>
      <c r="D13" s="3"/>
      <c r="E13" s="147"/>
      <c r="F13" s="147"/>
      <c r="G13" s="147"/>
      <c r="H13" s="17" t="s">
        <v>503</v>
      </c>
      <c r="I13" s="18" t="s">
        <v>504</v>
      </c>
      <c r="J13" s="18">
        <v>192</v>
      </c>
    </row>
    <row r="14" spans="2:11" ht="22.4" customHeight="1">
      <c r="B14" s="147"/>
      <c r="C14" s="147"/>
      <c r="D14" s="3"/>
      <c r="E14" s="147"/>
      <c r="F14" s="147"/>
      <c r="G14" s="147"/>
      <c r="H14" s="186" t="s">
        <v>505</v>
      </c>
      <c r="I14" s="325" t="s">
        <v>506</v>
      </c>
      <c r="J14" s="535" t="s">
        <v>258</v>
      </c>
    </row>
    <row r="15" spans="2:11" ht="22.4" customHeight="1">
      <c r="B15" s="147"/>
      <c r="C15" s="147"/>
      <c r="D15" s="147"/>
      <c r="E15" s="147"/>
      <c r="F15" s="147"/>
      <c r="G15" s="147"/>
      <c r="H15" s="17" t="s">
        <v>507</v>
      </c>
      <c r="I15" s="19" t="s">
        <v>508</v>
      </c>
      <c r="J15" s="18">
        <v>180</v>
      </c>
    </row>
    <row r="16" spans="2:11" ht="22.4" customHeight="1">
      <c r="B16" s="147"/>
      <c r="C16" s="147"/>
      <c r="D16" s="147"/>
      <c r="E16" s="147"/>
      <c r="F16" s="147"/>
      <c r="G16" s="147"/>
      <c r="H16" s="17" t="s">
        <v>509</v>
      </c>
      <c r="I16" s="18" t="s">
        <v>510</v>
      </c>
      <c r="J16" s="187" t="s">
        <v>511</v>
      </c>
    </row>
    <row r="17" spans="2:10" ht="22.4" customHeight="1">
      <c r="B17" s="147"/>
      <c r="C17" s="147"/>
      <c r="D17" s="147"/>
      <c r="E17" s="147"/>
      <c r="F17" s="147"/>
      <c r="G17" s="147"/>
      <c r="H17" s="617" t="s">
        <v>512</v>
      </c>
      <c r="I17" s="18" t="s">
        <v>513</v>
      </c>
      <c r="J17" s="187" t="s">
        <v>751</v>
      </c>
    </row>
    <row r="18" spans="2:10" ht="22.4" customHeight="1">
      <c r="B18" s="147"/>
      <c r="C18" s="147"/>
      <c r="D18" s="147"/>
      <c r="E18" s="147"/>
      <c r="F18" s="147"/>
      <c r="G18" s="147"/>
      <c r="H18" s="619"/>
      <c r="I18" s="325" t="s">
        <v>514</v>
      </c>
      <c r="J18" s="535" t="s">
        <v>259</v>
      </c>
    </row>
    <row r="19" spans="2:10" ht="22.4" customHeight="1">
      <c r="B19" s="147"/>
      <c r="C19" s="147"/>
      <c r="D19" s="147"/>
      <c r="E19" s="147"/>
      <c r="F19" s="147"/>
      <c r="G19" s="147"/>
      <c r="H19" s="618"/>
      <c r="I19" s="326" t="s">
        <v>506</v>
      </c>
      <c r="J19" s="535" t="s">
        <v>258</v>
      </c>
    </row>
    <row r="20" spans="2:10" ht="22.4" customHeight="1">
      <c r="B20" s="147"/>
      <c r="C20" s="147"/>
      <c r="D20" s="147"/>
      <c r="E20" s="147"/>
      <c r="F20" s="147"/>
      <c r="G20" s="147"/>
      <c r="H20" s="617" t="s">
        <v>515</v>
      </c>
      <c r="I20" s="18" t="s">
        <v>484</v>
      </c>
      <c r="J20" s="187" t="s">
        <v>752</v>
      </c>
    </row>
    <row r="21" spans="2:10" ht="22.4" customHeight="1">
      <c r="B21" s="147"/>
      <c r="C21" s="147"/>
      <c r="D21" s="147"/>
      <c r="E21" s="147"/>
      <c r="F21" s="147"/>
      <c r="G21" s="147"/>
      <c r="H21" s="619"/>
      <c r="I21" s="325" t="s">
        <v>514</v>
      </c>
      <c r="J21" s="535" t="s">
        <v>259</v>
      </c>
    </row>
    <row r="22" spans="2:10" ht="22.4" customHeight="1">
      <c r="B22" s="147"/>
      <c r="C22" s="147"/>
      <c r="D22" s="147"/>
      <c r="E22" s="147"/>
      <c r="F22" s="147"/>
      <c r="G22" s="147"/>
      <c r="H22" s="618"/>
      <c r="I22" s="326" t="s">
        <v>506</v>
      </c>
      <c r="J22" s="535" t="s">
        <v>258</v>
      </c>
    </row>
    <row r="23" spans="2:10" ht="22.4" customHeight="1">
      <c r="B23" s="147"/>
      <c r="C23" s="147"/>
      <c r="D23" s="147"/>
      <c r="E23" s="147"/>
      <c r="F23" s="147"/>
      <c r="G23" s="147"/>
      <c r="H23" s="620" t="s">
        <v>516</v>
      </c>
      <c r="I23" s="18" t="s">
        <v>517</v>
      </c>
      <c r="J23" s="188" t="s">
        <v>753</v>
      </c>
    </row>
    <row r="24" spans="2:10" ht="22.4" customHeight="1">
      <c r="B24" s="147"/>
      <c r="C24" s="147"/>
      <c r="D24" s="147"/>
      <c r="E24" s="147"/>
      <c r="F24" s="147"/>
      <c r="G24" s="147"/>
      <c r="H24" s="620"/>
      <c r="I24" s="18" t="s">
        <v>518</v>
      </c>
      <c r="J24" s="188" t="s">
        <v>754</v>
      </c>
    </row>
    <row r="25" spans="2:10" ht="22.4" customHeight="1">
      <c r="B25" s="147"/>
      <c r="C25" s="147"/>
      <c r="D25" s="147"/>
      <c r="E25" s="147"/>
      <c r="F25" s="147"/>
      <c r="G25" s="147"/>
      <c r="H25" s="620"/>
      <c r="I25" s="18" t="s">
        <v>519</v>
      </c>
      <c r="J25" s="18">
        <v>19</v>
      </c>
    </row>
    <row r="26" spans="2:10" ht="22.4" customHeight="1">
      <c r="B26" s="147"/>
      <c r="C26" s="147"/>
      <c r="D26" s="147"/>
      <c r="E26" s="147"/>
      <c r="F26" s="147"/>
      <c r="G26" s="147"/>
      <c r="H26" s="17" t="s">
        <v>520</v>
      </c>
      <c r="I26" s="19" t="s">
        <v>521</v>
      </c>
      <c r="J26" s="188" t="s">
        <v>755</v>
      </c>
    </row>
    <row r="27" spans="2:10" ht="22.4" customHeight="1">
      <c r="B27" s="147"/>
      <c r="C27" s="147"/>
      <c r="D27" s="147"/>
      <c r="E27" s="147"/>
      <c r="F27" s="147"/>
      <c r="G27" s="147"/>
      <c r="H27" s="17" t="s">
        <v>522</v>
      </c>
      <c r="I27" s="19" t="s">
        <v>521</v>
      </c>
      <c r="J27" s="188" t="s">
        <v>755</v>
      </c>
    </row>
    <row r="28" spans="2:10" ht="22.4" customHeight="1">
      <c r="B28" s="147"/>
      <c r="C28" s="147"/>
      <c r="D28" s="147"/>
      <c r="E28" s="147"/>
      <c r="F28" s="147"/>
      <c r="G28" s="147"/>
      <c r="H28" s="620" t="s">
        <v>523</v>
      </c>
      <c r="I28" s="18" t="s">
        <v>519</v>
      </c>
      <c r="J28" s="18">
        <v>19</v>
      </c>
    </row>
    <row r="29" spans="2:10" ht="22.4" customHeight="1">
      <c r="B29" s="147"/>
      <c r="C29" s="147"/>
      <c r="D29" s="147"/>
      <c r="E29" s="147"/>
      <c r="F29" s="147"/>
      <c r="G29" s="147"/>
      <c r="H29" s="620"/>
      <c r="I29" s="19" t="s">
        <v>524</v>
      </c>
      <c r="J29" s="188" t="s">
        <v>756</v>
      </c>
    </row>
    <row r="30" spans="2:10" ht="22.4" customHeight="1">
      <c r="B30" s="147"/>
      <c r="C30" s="147"/>
      <c r="D30" s="147"/>
      <c r="E30" s="147"/>
      <c r="F30" s="147"/>
      <c r="G30" s="147"/>
      <c r="H30" s="620" t="s">
        <v>525</v>
      </c>
      <c r="I30" s="18" t="s">
        <v>519</v>
      </c>
      <c r="J30" s="188" t="s">
        <v>757</v>
      </c>
    </row>
    <row r="31" spans="2:10" ht="22.4" customHeight="1">
      <c r="B31" s="147"/>
      <c r="C31" s="147"/>
      <c r="D31" s="147"/>
      <c r="E31" s="147"/>
      <c r="F31" s="147"/>
      <c r="G31" s="147"/>
      <c r="H31" s="620"/>
      <c r="I31" s="19" t="s">
        <v>524</v>
      </c>
      <c r="J31" s="188" t="s">
        <v>756</v>
      </c>
    </row>
    <row r="32" spans="2:10" ht="22.4" customHeight="1">
      <c r="B32" s="147"/>
      <c r="C32" s="147"/>
      <c r="D32" s="147"/>
      <c r="E32" s="147"/>
      <c r="F32" s="147"/>
      <c r="G32" s="147"/>
      <c r="H32" s="17" t="s">
        <v>526</v>
      </c>
      <c r="I32" s="18" t="s">
        <v>519</v>
      </c>
      <c r="J32" s="188" t="s">
        <v>757</v>
      </c>
    </row>
    <row r="33" spans="2:10" ht="22.4" customHeight="1">
      <c r="B33" s="147"/>
      <c r="C33" s="147"/>
      <c r="D33" s="147"/>
      <c r="E33" s="147"/>
      <c r="F33" s="147"/>
      <c r="G33" s="147"/>
      <c r="H33" s="617" t="s">
        <v>527</v>
      </c>
      <c r="I33" s="19" t="s">
        <v>521</v>
      </c>
      <c r="J33" s="188" t="s">
        <v>755</v>
      </c>
    </row>
    <row r="34" spans="2:10" ht="22.4" customHeight="1">
      <c r="B34" s="147"/>
      <c r="C34" s="147"/>
      <c r="D34" s="147"/>
      <c r="E34" s="147"/>
      <c r="F34" s="147"/>
      <c r="G34" s="147"/>
      <c r="H34" s="618"/>
      <c r="I34" s="19" t="s">
        <v>528</v>
      </c>
      <c r="J34" s="188" t="s">
        <v>758</v>
      </c>
    </row>
    <row r="35" spans="2:10" ht="22.4" customHeight="1">
      <c r="B35" s="147"/>
      <c r="C35" s="147"/>
      <c r="D35" s="147"/>
      <c r="E35" s="147"/>
      <c r="F35" s="147"/>
      <c r="G35" s="147"/>
      <c r="H35" s="617" t="s">
        <v>529</v>
      </c>
      <c r="I35" s="18" t="s">
        <v>484</v>
      </c>
      <c r="J35" s="188" t="s">
        <v>752</v>
      </c>
    </row>
    <row r="36" spans="2:10" ht="22.4" customHeight="1">
      <c r="B36" s="147"/>
      <c r="C36" s="147"/>
      <c r="D36" s="147"/>
      <c r="E36" s="147"/>
      <c r="F36" s="147"/>
      <c r="G36" s="147"/>
      <c r="H36" s="619"/>
      <c r="I36" s="19" t="s">
        <v>524</v>
      </c>
      <c r="J36" s="188" t="s">
        <v>756</v>
      </c>
    </row>
    <row r="37" spans="2:10" ht="22.4" customHeight="1">
      <c r="B37" s="147"/>
      <c r="C37" s="147"/>
      <c r="D37" s="147"/>
      <c r="E37" s="147"/>
      <c r="F37" s="147"/>
      <c r="G37" s="147"/>
      <c r="H37" s="618"/>
      <c r="I37" s="19" t="s">
        <v>521</v>
      </c>
      <c r="J37" s="188" t="s">
        <v>755</v>
      </c>
    </row>
    <row r="38" spans="2:10" ht="22.4" customHeight="1">
      <c r="B38" s="147"/>
      <c r="C38" s="147"/>
      <c r="D38" s="147"/>
      <c r="E38" s="147"/>
      <c r="F38" s="147"/>
      <c r="G38" s="147"/>
      <c r="H38" s="234" t="s">
        <v>530</v>
      </c>
      <c r="I38" s="18" t="s">
        <v>517</v>
      </c>
      <c r="J38" s="188" t="s">
        <v>759</v>
      </c>
    </row>
    <row r="39" spans="2:10" ht="39.75" customHeight="1">
      <c r="B39" s="147"/>
      <c r="C39" s="147"/>
      <c r="D39" s="147"/>
      <c r="E39" s="147"/>
      <c r="F39" s="147"/>
      <c r="G39" s="147"/>
      <c r="H39" s="17" t="s">
        <v>531</v>
      </c>
      <c r="I39" s="18" t="s">
        <v>532</v>
      </c>
      <c r="J39" s="188" t="s">
        <v>760</v>
      </c>
    </row>
    <row r="40" spans="2:10" ht="39.75" customHeight="1">
      <c r="B40" s="147"/>
      <c r="C40" s="147"/>
      <c r="D40" s="147"/>
      <c r="E40" s="147"/>
      <c r="F40" s="147"/>
      <c r="G40" s="147"/>
      <c r="H40" s="617" t="s">
        <v>533</v>
      </c>
      <c r="I40" s="18" t="s">
        <v>532</v>
      </c>
      <c r="J40" s="188" t="s">
        <v>761</v>
      </c>
    </row>
    <row r="41" spans="2:10" ht="22.4" customHeight="1">
      <c r="B41" s="147"/>
      <c r="C41" s="147"/>
      <c r="D41" s="147"/>
      <c r="E41" s="147"/>
      <c r="F41" s="147"/>
      <c r="G41" s="147"/>
      <c r="H41" s="618"/>
      <c r="I41" s="18" t="s">
        <v>767</v>
      </c>
      <c r="J41" s="188" t="s">
        <v>758</v>
      </c>
    </row>
    <row r="42" spans="2:10" ht="22.4" customHeight="1">
      <c r="B42" s="147"/>
      <c r="C42" s="147"/>
      <c r="D42" s="147"/>
      <c r="E42" s="147"/>
      <c r="F42" s="147"/>
      <c r="G42" s="147"/>
      <c r="H42" s="17" t="s">
        <v>534</v>
      </c>
      <c r="I42" s="18" t="s">
        <v>528</v>
      </c>
      <c r="J42" s="188" t="s">
        <v>762</v>
      </c>
    </row>
    <row r="43" spans="2:10" ht="22.4" customHeight="1">
      <c r="B43" s="147"/>
      <c r="C43" s="147"/>
      <c r="D43" s="147"/>
      <c r="E43" s="147"/>
      <c r="F43" s="147"/>
      <c r="G43" s="147"/>
      <c r="H43" s="617" t="s">
        <v>535</v>
      </c>
      <c r="I43" s="19" t="s">
        <v>536</v>
      </c>
      <c r="J43" s="188">
        <v>18</v>
      </c>
    </row>
    <row r="44" spans="2:10" ht="22.4" customHeight="1">
      <c r="B44" s="147"/>
      <c r="C44" s="147"/>
      <c r="D44" s="147"/>
      <c r="E44" s="147"/>
      <c r="F44" s="147"/>
      <c r="G44" s="147"/>
      <c r="H44" s="618"/>
      <c r="I44" s="19" t="s">
        <v>763</v>
      </c>
      <c r="J44" s="188" t="s">
        <v>764</v>
      </c>
    </row>
    <row r="45" spans="2:10" ht="22.4" customHeight="1">
      <c r="B45" s="147"/>
      <c r="C45" s="147"/>
      <c r="D45" s="147"/>
      <c r="E45" s="147"/>
      <c r="F45" s="147"/>
      <c r="G45" s="147"/>
      <c r="H45" s="617" t="s">
        <v>537</v>
      </c>
      <c r="I45" s="18" t="s">
        <v>538</v>
      </c>
      <c r="J45" s="188" t="s">
        <v>765</v>
      </c>
    </row>
    <row r="46" spans="2:10" ht="22.4" customHeight="1">
      <c r="B46" s="147"/>
      <c r="C46" s="147"/>
      <c r="D46" s="147"/>
      <c r="E46" s="147"/>
      <c r="F46" s="147"/>
      <c r="G46" s="147"/>
      <c r="H46" s="618"/>
      <c r="I46" s="18" t="s">
        <v>484</v>
      </c>
      <c r="J46" s="188" t="s">
        <v>752</v>
      </c>
    </row>
    <row r="47" spans="2:10" ht="22.4" customHeight="1">
      <c r="B47" s="147"/>
      <c r="C47" s="147"/>
      <c r="D47" s="147"/>
      <c r="E47" s="147"/>
      <c r="F47" s="147"/>
      <c r="G47" s="147"/>
      <c r="H47" s="617" t="s">
        <v>539</v>
      </c>
      <c r="I47" s="18" t="s">
        <v>519</v>
      </c>
      <c r="J47" s="188" t="s">
        <v>757</v>
      </c>
    </row>
    <row r="48" spans="2:10" ht="22.4" customHeight="1">
      <c r="B48" s="147"/>
      <c r="C48" s="147"/>
      <c r="D48" s="147"/>
      <c r="E48" s="147"/>
      <c r="F48" s="147"/>
      <c r="G48" s="147"/>
      <c r="H48" s="619"/>
      <c r="I48" s="18" t="s">
        <v>538</v>
      </c>
      <c r="J48" s="188" t="s">
        <v>765</v>
      </c>
    </row>
    <row r="49" spans="2:10" ht="22.4" customHeight="1">
      <c r="B49" s="147"/>
      <c r="C49" s="147"/>
      <c r="D49" s="147"/>
      <c r="E49" s="147"/>
      <c r="F49" s="147"/>
      <c r="G49" s="147"/>
      <c r="H49" s="618"/>
      <c r="I49" s="18" t="s">
        <v>484</v>
      </c>
      <c r="J49" s="188" t="s">
        <v>752</v>
      </c>
    </row>
    <row r="50" spans="2:10" ht="22.4" customHeight="1">
      <c r="B50" s="147"/>
      <c r="C50" s="147"/>
      <c r="D50" s="147"/>
      <c r="E50" s="147"/>
      <c r="F50" s="147"/>
      <c r="G50" s="147"/>
      <c r="H50" s="620" t="s">
        <v>540</v>
      </c>
      <c r="I50" s="18" t="s">
        <v>538</v>
      </c>
      <c r="J50" s="188" t="s">
        <v>765</v>
      </c>
    </row>
    <row r="51" spans="2:10" ht="22.4" customHeight="1">
      <c r="B51" s="147"/>
      <c r="C51" s="147"/>
      <c r="D51" s="147"/>
      <c r="E51" s="147"/>
      <c r="F51" s="147"/>
      <c r="G51" s="147"/>
      <c r="H51" s="620"/>
      <c r="I51" s="18" t="s">
        <v>484</v>
      </c>
      <c r="J51" s="188" t="s">
        <v>752</v>
      </c>
    </row>
    <row r="52" spans="2:10" ht="22.4" customHeight="1">
      <c r="B52" s="147"/>
      <c r="C52" s="147"/>
      <c r="D52" s="147"/>
      <c r="E52" s="147"/>
      <c r="F52" s="147"/>
      <c r="G52" s="147"/>
      <c r="H52" s="620" t="s">
        <v>542</v>
      </c>
      <c r="I52" s="18" t="s">
        <v>484</v>
      </c>
      <c r="J52" s="188" t="s">
        <v>752</v>
      </c>
    </row>
    <row r="53" spans="2:10" ht="22.4" customHeight="1">
      <c r="B53" s="147"/>
      <c r="C53" s="147"/>
      <c r="D53" s="147"/>
      <c r="E53" s="147"/>
      <c r="F53" s="147"/>
      <c r="G53" s="147"/>
      <c r="H53" s="620"/>
      <c r="I53" s="19" t="s">
        <v>521</v>
      </c>
      <c r="J53" s="188" t="s">
        <v>755</v>
      </c>
    </row>
    <row r="54" spans="2:10" ht="155.25" customHeight="1">
      <c r="B54" s="147"/>
      <c r="C54" s="147"/>
      <c r="D54" s="147"/>
      <c r="E54" s="147"/>
      <c r="F54" s="147"/>
      <c r="G54" s="147"/>
      <c r="H54" s="617" t="s">
        <v>543</v>
      </c>
      <c r="I54" s="18" t="s">
        <v>766</v>
      </c>
      <c r="J54" s="188" t="s">
        <v>182</v>
      </c>
    </row>
    <row r="55" spans="2:10">
      <c r="B55" s="147"/>
      <c r="C55" s="147"/>
      <c r="D55" s="147"/>
      <c r="E55" s="147"/>
      <c r="F55" s="147"/>
      <c r="G55" s="147"/>
      <c r="H55" s="618"/>
      <c r="I55" s="18" t="s">
        <v>544</v>
      </c>
      <c r="J55" s="188" t="s">
        <v>768</v>
      </c>
    </row>
    <row r="56" spans="2:10" ht="22.4" customHeight="1">
      <c r="B56" s="147"/>
      <c r="C56" s="147"/>
      <c r="D56" s="147"/>
      <c r="E56" s="147"/>
      <c r="F56" s="147"/>
      <c r="G56" s="147"/>
      <c r="H56" s="17" t="s">
        <v>545</v>
      </c>
      <c r="I56" s="18" t="s">
        <v>546</v>
      </c>
      <c r="J56" s="188">
        <v>192</v>
      </c>
    </row>
    <row r="57" spans="2:10" ht="22.4" customHeight="1">
      <c r="B57" s="147"/>
      <c r="C57" s="147"/>
      <c r="D57" s="147"/>
      <c r="E57" s="147"/>
      <c r="F57" s="147"/>
      <c r="G57" s="147"/>
      <c r="H57" s="17" t="s">
        <v>547</v>
      </c>
      <c r="I57" s="20" t="s">
        <v>548</v>
      </c>
      <c r="J57" s="188" t="s">
        <v>541</v>
      </c>
    </row>
    <row r="58" spans="2:10" ht="22.4" customHeight="1">
      <c r="B58" s="147"/>
      <c r="C58" s="147"/>
      <c r="D58" s="147"/>
      <c r="E58" s="147"/>
      <c r="F58" s="147"/>
      <c r="G58" s="147"/>
      <c r="H58" s="617" t="s">
        <v>549</v>
      </c>
      <c r="I58" s="18" t="s">
        <v>484</v>
      </c>
      <c r="J58" s="188" t="s">
        <v>752</v>
      </c>
    </row>
    <row r="59" spans="2:10" ht="22.4" customHeight="1">
      <c r="B59" s="147"/>
      <c r="C59" s="147"/>
      <c r="D59" s="147"/>
      <c r="E59" s="147"/>
      <c r="F59" s="147"/>
      <c r="G59" s="147"/>
      <c r="H59" s="618"/>
      <c r="I59" s="18" t="s">
        <v>524</v>
      </c>
      <c r="J59" s="188" t="s">
        <v>756</v>
      </c>
    </row>
    <row r="60" spans="2:10" ht="22.4" customHeight="1">
      <c r="B60" s="622" t="s">
        <v>550</v>
      </c>
      <c r="C60" s="622"/>
      <c r="D60" s="622"/>
      <c r="E60" s="622"/>
      <c r="F60" s="622"/>
      <c r="G60" s="221"/>
      <c r="H60" s="17" t="s">
        <v>551</v>
      </c>
      <c r="I60" s="18" t="s">
        <v>538</v>
      </c>
      <c r="J60" s="188" t="s">
        <v>765</v>
      </c>
    </row>
    <row r="61" spans="2:10" ht="22.4" customHeight="1">
      <c r="B61" s="623"/>
      <c r="C61" s="623"/>
      <c r="D61" s="623"/>
      <c r="E61" s="623"/>
      <c r="F61" s="623"/>
      <c r="G61" s="222"/>
      <c r="H61" s="17" t="s">
        <v>552</v>
      </c>
      <c r="I61" s="18" t="s">
        <v>538</v>
      </c>
      <c r="J61" s="188" t="s">
        <v>765</v>
      </c>
    </row>
    <row r="62" spans="2:10" ht="22.4" customHeight="1">
      <c r="B62" s="623"/>
      <c r="C62" s="623"/>
      <c r="D62" s="623"/>
      <c r="E62" s="623"/>
      <c r="F62" s="623"/>
      <c r="G62" s="222"/>
      <c r="H62" s="17" t="s">
        <v>553</v>
      </c>
      <c r="I62" s="18" t="s">
        <v>538</v>
      </c>
      <c r="J62" s="188" t="s">
        <v>765</v>
      </c>
    </row>
    <row r="63" spans="2:10" ht="22.4" customHeight="1">
      <c r="B63" s="223" t="s">
        <v>554</v>
      </c>
      <c r="C63" s="223"/>
      <c r="D63" s="223"/>
      <c r="E63" s="223"/>
      <c r="F63" s="223"/>
      <c r="G63" s="236"/>
      <c r="H63" s="617" t="s">
        <v>553</v>
      </c>
      <c r="I63" s="18" t="s">
        <v>769</v>
      </c>
      <c r="J63" s="188" t="s">
        <v>770</v>
      </c>
    </row>
    <row r="64" spans="2:10" ht="22.4" customHeight="1">
      <c r="B64" s="224"/>
      <c r="C64" s="224"/>
      <c r="D64" s="224"/>
      <c r="E64" s="224"/>
      <c r="F64" s="224"/>
      <c r="G64" s="237"/>
      <c r="H64" s="619"/>
      <c r="I64" s="18" t="s">
        <v>555</v>
      </c>
      <c r="J64" s="188" t="s">
        <v>818</v>
      </c>
    </row>
    <row r="65" spans="2:11" ht="22.4" customHeight="1">
      <c r="B65" s="224"/>
      <c r="C65" s="224"/>
      <c r="D65" s="224"/>
      <c r="E65" s="224"/>
      <c r="F65" s="224"/>
      <c r="G65" s="237"/>
      <c r="H65" s="17" t="s">
        <v>557</v>
      </c>
      <c r="I65" s="18" t="s">
        <v>769</v>
      </c>
      <c r="J65" s="188" t="s">
        <v>770</v>
      </c>
    </row>
    <row r="66" spans="2:11" ht="18">
      <c r="B66" s="224"/>
      <c r="C66" s="224"/>
      <c r="D66" s="224"/>
      <c r="E66" s="224"/>
      <c r="F66" s="224"/>
      <c r="G66" s="237"/>
      <c r="H66" s="617" t="s">
        <v>558</v>
      </c>
      <c r="I66" s="18" t="s">
        <v>488</v>
      </c>
      <c r="J66" s="188" t="s">
        <v>773</v>
      </c>
    </row>
    <row r="67" spans="2:11" ht="18">
      <c r="B67" s="224"/>
      <c r="C67" s="224"/>
      <c r="D67" s="224"/>
      <c r="E67" s="224"/>
      <c r="F67" s="224"/>
      <c r="G67" s="237"/>
      <c r="H67" s="619"/>
      <c r="I67" s="18" t="s">
        <v>771</v>
      </c>
      <c r="J67" s="188" t="s">
        <v>772</v>
      </c>
    </row>
    <row r="68" spans="2:11" ht="35">
      <c r="B68" s="224"/>
      <c r="C68" s="224"/>
      <c r="D68" s="224"/>
      <c r="E68" s="224"/>
      <c r="F68" s="224"/>
      <c r="G68" s="237"/>
      <c r="H68" s="17" t="s">
        <v>559</v>
      </c>
      <c r="I68" s="18" t="s">
        <v>777</v>
      </c>
      <c r="J68" s="188" t="s">
        <v>774</v>
      </c>
    </row>
    <row r="69" spans="2:11" ht="18">
      <c r="B69" s="224"/>
      <c r="C69" s="224"/>
      <c r="D69" s="224"/>
      <c r="E69" s="224"/>
      <c r="F69" s="224"/>
      <c r="G69" s="237"/>
      <c r="H69" s="17" t="s">
        <v>560</v>
      </c>
      <c r="I69" s="18" t="s">
        <v>510</v>
      </c>
      <c r="J69" s="188" t="s">
        <v>511</v>
      </c>
    </row>
    <row r="70" spans="2:11" ht="22.4" customHeight="1">
      <c r="B70" s="223" t="s">
        <v>561</v>
      </c>
      <c r="C70" s="223"/>
      <c r="D70" s="223"/>
      <c r="E70" s="223"/>
      <c r="F70" s="223"/>
      <c r="G70" s="236"/>
      <c r="H70" s="17" t="s">
        <v>562</v>
      </c>
      <c r="I70" s="147" t="s">
        <v>775</v>
      </c>
      <c r="J70" s="188">
        <v>4</v>
      </c>
    </row>
    <row r="71" spans="2:11">
      <c r="B71" s="147"/>
      <c r="C71" s="147"/>
      <c r="D71" s="147"/>
      <c r="E71" s="147"/>
      <c r="F71" s="147"/>
      <c r="G71" s="147"/>
      <c r="H71" s="17" t="s">
        <v>563</v>
      </c>
      <c r="I71" s="321" t="s">
        <v>775</v>
      </c>
      <c r="J71" s="188" t="s">
        <v>790</v>
      </c>
    </row>
    <row r="72" spans="2:11" ht="35">
      <c r="B72" s="147"/>
      <c r="C72" s="147"/>
      <c r="D72" s="147"/>
      <c r="E72" s="147"/>
      <c r="F72" s="147"/>
      <c r="G72" s="147"/>
      <c r="H72" s="17" t="s">
        <v>564</v>
      </c>
      <c r="I72" s="321" t="s">
        <v>775</v>
      </c>
      <c r="J72" s="188" t="s">
        <v>791</v>
      </c>
    </row>
    <row r="73" spans="2:11">
      <c r="B73" s="147"/>
      <c r="C73" s="147"/>
      <c r="D73" s="147"/>
      <c r="E73" s="147"/>
      <c r="F73" s="147"/>
      <c r="G73" s="147"/>
      <c r="H73" s="240" t="s">
        <v>565</v>
      </c>
      <c r="I73" s="324" t="s">
        <v>776</v>
      </c>
      <c r="J73" s="188" t="s">
        <v>778</v>
      </c>
    </row>
    <row r="74" spans="2:11" ht="22.4" customHeight="1">
      <c r="B74" s="622" t="s">
        <v>566</v>
      </c>
      <c r="C74" s="622"/>
      <c r="D74" s="622"/>
      <c r="E74" s="622"/>
      <c r="F74" s="622"/>
      <c r="G74" s="613" t="s">
        <v>489</v>
      </c>
      <c r="H74" s="617" t="s">
        <v>553</v>
      </c>
      <c r="I74" s="18" t="s">
        <v>489</v>
      </c>
      <c r="J74" s="188" t="s">
        <v>556</v>
      </c>
    </row>
    <row r="75" spans="2:11" ht="22.4" customHeight="1">
      <c r="B75" s="623"/>
      <c r="C75" s="623"/>
      <c r="D75" s="623"/>
      <c r="E75" s="623"/>
      <c r="F75" s="623"/>
      <c r="G75" s="614"/>
      <c r="H75" s="618"/>
      <c r="I75" s="325" t="s">
        <v>506</v>
      </c>
      <c r="J75" s="535" t="s">
        <v>258</v>
      </c>
    </row>
    <row r="76" spans="2:11" ht="22.4" customHeight="1">
      <c r="B76" s="623"/>
      <c r="C76" s="623"/>
      <c r="D76" s="623"/>
      <c r="E76" s="623"/>
      <c r="F76" s="623"/>
      <c r="G76" s="614"/>
      <c r="H76" s="17" t="s">
        <v>567</v>
      </c>
      <c r="I76" s="326" t="s">
        <v>568</v>
      </c>
      <c r="J76" s="535" t="s">
        <v>376</v>
      </c>
    </row>
    <row r="77" spans="2:11" ht="22.4" customHeight="1">
      <c r="B77" s="623"/>
      <c r="C77" s="623"/>
      <c r="D77" s="623"/>
      <c r="E77" s="623"/>
      <c r="F77" s="623"/>
      <c r="G77" s="614"/>
      <c r="H77" s="17" t="s">
        <v>569</v>
      </c>
      <c r="I77" s="327" t="s">
        <v>568</v>
      </c>
      <c r="J77" s="535" t="s">
        <v>376</v>
      </c>
    </row>
    <row r="78" spans="2:11" ht="22.4" customHeight="1">
      <c r="B78" s="223" t="s">
        <v>570</v>
      </c>
      <c r="C78" s="223"/>
      <c r="D78" s="223"/>
      <c r="E78" s="223"/>
      <c r="F78" s="223"/>
      <c r="G78" s="223" t="s">
        <v>488</v>
      </c>
      <c r="H78" s="617" t="s">
        <v>553</v>
      </c>
      <c r="I78" s="18" t="s">
        <v>488</v>
      </c>
      <c r="J78" s="188" t="s">
        <v>773</v>
      </c>
      <c r="K78" s="2"/>
    </row>
    <row r="79" spans="2:11" ht="22.4" customHeight="1">
      <c r="B79" s="222"/>
      <c r="C79" s="222"/>
      <c r="D79" s="222"/>
      <c r="E79" s="222"/>
      <c r="F79" s="222"/>
      <c r="G79" s="315"/>
      <c r="H79" s="618"/>
      <c r="I79" s="325" t="s">
        <v>506</v>
      </c>
      <c r="J79" s="535" t="s">
        <v>258</v>
      </c>
      <c r="K79" s="2"/>
    </row>
    <row r="80" spans="2:11" ht="22.4" customHeight="1">
      <c r="B80" s="222"/>
      <c r="C80" s="222"/>
      <c r="D80" s="222"/>
      <c r="E80" s="222"/>
      <c r="F80" s="222"/>
      <c r="G80" s="315"/>
      <c r="H80" s="617" t="s">
        <v>571</v>
      </c>
      <c r="I80" s="327" t="s">
        <v>568</v>
      </c>
      <c r="J80" s="535" t="s">
        <v>376</v>
      </c>
      <c r="K80" s="2"/>
    </row>
    <row r="81" spans="2:10" ht="22.4" customHeight="1">
      <c r="B81" s="147"/>
      <c r="C81" s="147"/>
      <c r="D81" s="147"/>
      <c r="E81" s="147"/>
      <c r="F81" s="147"/>
      <c r="G81" s="147"/>
      <c r="H81" s="618"/>
      <c r="I81" s="321" t="s">
        <v>536</v>
      </c>
      <c r="J81" s="147">
        <v>17</v>
      </c>
    </row>
    <row r="82" spans="2:10" ht="22.4" customHeight="1">
      <c r="B82" s="147"/>
      <c r="C82" s="147"/>
      <c r="D82" s="147"/>
      <c r="E82" s="147"/>
      <c r="F82" s="147"/>
      <c r="G82" s="147"/>
      <c r="H82" s="17" t="s">
        <v>572</v>
      </c>
      <c r="I82" s="327" t="s">
        <v>568</v>
      </c>
      <c r="J82" s="535" t="s">
        <v>376</v>
      </c>
    </row>
    <row r="83" spans="2:10" ht="22.4" customHeight="1">
      <c r="B83" s="147"/>
      <c r="C83" s="147"/>
      <c r="D83" s="147"/>
      <c r="E83" s="147"/>
      <c r="F83" s="147"/>
      <c r="G83" s="147"/>
      <c r="H83" s="617" t="s">
        <v>573</v>
      </c>
      <c r="I83" s="321" t="s">
        <v>536</v>
      </c>
      <c r="J83" s="147">
        <v>17</v>
      </c>
    </row>
    <row r="84" spans="2:10" ht="22.4" customHeight="1">
      <c r="B84" s="147"/>
      <c r="C84" s="147"/>
      <c r="D84" s="147"/>
      <c r="E84" s="147"/>
      <c r="F84" s="147"/>
      <c r="G84" s="147"/>
      <c r="H84" s="618"/>
      <c r="I84" s="327" t="s">
        <v>568</v>
      </c>
      <c r="J84" s="535" t="s">
        <v>376</v>
      </c>
    </row>
    <row r="85" spans="2:10" ht="35">
      <c r="B85" s="147"/>
      <c r="C85" s="147"/>
      <c r="D85" s="147"/>
      <c r="E85" s="147"/>
      <c r="F85" s="147"/>
      <c r="G85" s="147"/>
      <c r="H85" s="17" t="s">
        <v>574</v>
      </c>
      <c r="I85" s="18" t="s">
        <v>488</v>
      </c>
      <c r="J85" s="188" t="s">
        <v>779</v>
      </c>
    </row>
    <row r="86" spans="2:10" ht="22.4" customHeight="1">
      <c r="B86" s="223" t="s">
        <v>575</v>
      </c>
      <c r="C86" s="223"/>
      <c r="D86" s="223"/>
      <c r="E86" s="223"/>
      <c r="F86" s="223"/>
      <c r="G86" s="223" t="s">
        <v>488</v>
      </c>
      <c r="H86" s="617" t="s">
        <v>553</v>
      </c>
      <c r="I86" s="18" t="s">
        <v>488</v>
      </c>
      <c r="J86" s="188" t="s">
        <v>773</v>
      </c>
    </row>
    <row r="87" spans="2:10" ht="22.4" customHeight="1">
      <c r="B87" s="224"/>
      <c r="C87" s="224"/>
      <c r="D87" s="224"/>
      <c r="E87" s="224"/>
      <c r="F87" s="224"/>
      <c r="G87" s="224"/>
      <c r="H87" s="618"/>
      <c r="I87" s="325" t="s">
        <v>506</v>
      </c>
      <c r="J87" s="535" t="s">
        <v>258</v>
      </c>
    </row>
    <row r="88" spans="2:10" ht="22.4" customHeight="1">
      <c r="B88" s="147"/>
      <c r="C88" s="147"/>
      <c r="D88" s="147"/>
      <c r="E88" s="147"/>
      <c r="F88" s="147"/>
      <c r="G88" s="147"/>
      <c r="H88" s="617" t="s">
        <v>576</v>
      </c>
      <c r="I88" s="18" t="s">
        <v>488</v>
      </c>
      <c r="J88" s="188">
        <v>71</v>
      </c>
    </row>
    <row r="89" spans="2:10" ht="22.4" customHeight="1">
      <c r="B89" s="147"/>
      <c r="C89" s="147"/>
      <c r="D89" s="147"/>
      <c r="E89" s="147"/>
      <c r="F89" s="147"/>
      <c r="G89" s="147"/>
      <c r="H89" s="619"/>
      <c r="I89" s="327" t="s">
        <v>568</v>
      </c>
      <c r="J89" s="535" t="s">
        <v>376</v>
      </c>
    </row>
    <row r="90" spans="2:10" ht="22.4" customHeight="1">
      <c r="B90" s="147"/>
      <c r="C90" s="147"/>
      <c r="D90" s="147"/>
      <c r="E90" s="147"/>
      <c r="F90" s="147"/>
      <c r="G90" s="147"/>
      <c r="H90" s="618"/>
      <c r="I90" s="326" t="s">
        <v>506</v>
      </c>
      <c r="J90" s="535" t="s">
        <v>258</v>
      </c>
    </row>
    <row r="91" spans="2:10" ht="22.4" customHeight="1">
      <c r="B91" s="147"/>
      <c r="C91" s="147"/>
      <c r="D91" s="147"/>
      <c r="E91" s="147"/>
      <c r="F91" s="147"/>
      <c r="G91" s="147"/>
      <c r="H91" s="620" t="s">
        <v>577</v>
      </c>
      <c r="I91" s="18" t="s">
        <v>488</v>
      </c>
      <c r="J91" s="188">
        <v>72</v>
      </c>
    </row>
    <row r="92" spans="2:10" ht="22.4" customHeight="1">
      <c r="B92" s="147"/>
      <c r="C92" s="147"/>
      <c r="D92" s="147"/>
      <c r="E92" s="147"/>
      <c r="F92" s="147"/>
      <c r="G92" s="147"/>
      <c r="H92" s="620"/>
      <c r="I92" s="327" t="s">
        <v>568</v>
      </c>
      <c r="J92" s="535" t="s">
        <v>376</v>
      </c>
    </row>
    <row r="93" spans="2:10" ht="22.4" customHeight="1">
      <c r="B93" s="147"/>
      <c r="C93" s="147"/>
      <c r="D93" s="147"/>
      <c r="E93" s="147"/>
      <c r="F93" s="147"/>
      <c r="G93" s="147"/>
      <c r="H93" s="620"/>
      <c r="I93" s="326" t="s">
        <v>506</v>
      </c>
      <c r="J93" s="535" t="s">
        <v>258</v>
      </c>
    </row>
    <row r="94" spans="2:10" ht="22.4" customHeight="1">
      <c r="B94" s="147"/>
      <c r="C94" s="147"/>
      <c r="D94" s="147"/>
      <c r="E94" s="147"/>
      <c r="F94" s="147"/>
      <c r="G94" s="147"/>
      <c r="H94" s="617" t="s">
        <v>578</v>
      </c>
      <c r="I94" s="18" t="s">
        <v>488</v>
      </c>
      <c r="J94" s="188">
        <v>72</v>
      </c>
    </row>
    <row r="95" spans="2:10" ht="22.4" customHeight="1">
      <c r="B95" s="147"/>
      <c r="C95" s="147"/>
      <c r="D95" s="147"/>
      <c r="E95" s="147"/>
      <c r="F95" s="147"/>
      <c r="G95" s="147"/>
      <c r="H95" s="619"/>
      <c r="I95" s="327" t="s">
        <v>568</v>
      </c>
      <c r="J95" s="535" t="s">
        <v>376</v>
      </c>
    </row>
    <row r="96" spans="2:10" ht="22.4" customHeight="1">
      <c r="B96" s="147"/>
      <c r="C96" s="147"/>
      <c r="D96" s="147"/>
      <c r="E96" s="147"/>
      <c r="F96" s="147"/>
      <c r="G96" s="147"/>
      <c r="H96" s="618"/>
      <c r="I96" s="326" t="s">
        <v>506</v>
      </c>
      <c r="J96" s="535" t="s">
        <v>258</v>
      </c>
    </row>
    <row r="97" spans="2:10" ht="22.4" customHeight="1">
      <c r="B97" s="147"/>
      <c r="C97" s="147"/>
      <c r="D97" s="147"/>
      <c r="E97" s="147"/>
      <c r="F97" s="147"/>
      <c r="G97" s="147"/>
      <c r="H97" s="620" t="s">
        <v>579</v>
      </c>
      <c r="I97" s="18" t="s">
        <v>488</v>
      </c>
      <c r="J97" s="188">
        <v>70</v>
      </c>
    </row>
    <row r="98" spans="2:10" ht="22.4" customHeight="1">
      <c r="B98" s="147"/>
      <c r="C98" s="147"/>
      <c r="D98" s="147"/>
      <c r="E98" s="147"/>
      <c r="F98" s="147"/>
      <c r="G98" s="147"/>
      <c r="H98" s="620"/>
      <c r="I98" s="327" t="s">
        <v>568</v>
      </c>
      <c r="J98" s="535" t="s">
        <v>376</v>
      </c>
    </row>
    <row r="99" spans="2:10" ht="22.4" customHeight="1">
      <c r="B99" s="147"/>
      <c r="C99" s="147"/>
      <c r="D99" s="147"/>
      <c r="E99" s="147"/>
      <c r="F99" s="147"/>
      <c r="G99" s="147"/>
      <c r="H99" s="620"/>
      <c r="I99" s="326" t="s">
        <v>506</v>
      </c>
      <c r="J99" s="535" t="s">
        <v>258</v>
      </c>
    </row>
    <row r="100" spans="2:10" ht="22.4" customHeight="1">
      <c r="B100" s="223" t="s">
        <v>580</v>
      </c>
      <c r="C100" s="319"/>
      <c r="D100" s="319"/>
      <c r="E100" s="319"/>
      <c r="F100" s="319"/>
      <c r="G100" s="613" t="s">
        <v>489</v>
      </c>
      <c r="H100" s="617" t="s">
        <v>553</v>
      </c>
      <c r="I100" s="18" t="s">
        <v>489</v>
      </c>
      <c r="J100" s="188" t="s">
        <v>556</v>
      </c>
    </row>
    <row r="101" spans="2:10" ht="22.4" customHeight="1">
      <c r="B101" s="147"/>
      <c r="C101" s="147"/>
      <c r="D101" s="147"/>
      <c r="E101" s="147"/>
      <c r="F101" s="147"/>
      <c r="G101" s="614"/>
      <c r="H101" s="618"/>
      <c r="I101" s="326" t="s">
        <v>506</v>
      </c>
      <c r="J101" s="535" t="s">
        <v>258</v>
      </c>
    </row>
    <row r="102" spans="2:10" ht="22.4" customHeight="1">
      <c r="B102" s="147"/>
      <c r="C102" s="147"/>
      <c r="D102" s="147"/>
      <c r="E102" s="147"/>
      <c r="F102" s="147"/>
      <c r="G102" s="614"/>
      <c r="H102" s="17" t="s">
        <v>581</v>
      </c>
      <c r="I102" s="18" t="s">
        <v>489</v>
      </c>
      <c r="J102" s="188" t="s">
        <v>556</v>
      </c>
    </row>
    <row r="103" spans="2:10" ht="22.4" customHeight="1">
      <c r="B103" s="147"/>
      <c r="C103" s="147"/>
      <c r="D103" s="147"/>
      <c r="E103" s="147"/>
      <c r="F103" s="147"/>
      <c r="G103" s="147"/>
      <c r="H103" s="617" t="s">
        <v>582</v>
      </c>
      <c r="I103" s="18" t="s">
        <v>489</v>
      </c>
      <c r="J103" s="188" t="s">
        <v>556</v>
      </c>
    </row>
    <row r="104" spans="2:10" ht="22.4" customHeight="1">
      <c r="B104" s="147"/>
      <c r="C104" s="147"/>
      <c r="D104" s="147"/>
      <c r="E104" s="147"/>
      <c r="F104" s="147"/>
      <c r="G104" s="147"/>
      <c r="H104" s="618"/>
      <c r="I104" s="326" t="s">
        <v>506</v>
      </c>
      <c r="J104" s="535" t="s">
        <v>258</v>
      </c>
    </row>
    <row r="105" spans="2:10" ht="22.4" customHeight="1">
      <c r="B105" s="147"/>
      <c r="C105" s="147"/>
      <c r="D105" s="147"/>
      <c r="E105" s="147"/>
      <c r="F105" s="147"/>
      <c r="G105" s="147"/>
      <c r="H105" s="617" t="s">
        <v>583</v>
      </c>
      <c r="I105" s="327" t="s">
        <v>568</v>
      </c>
      <c r="J105" s="535" t="s">
        <v>376</v>
      </c>
    </row>
    <row r="106" spans="2:10" ht="22.4" customHeight="1">
      <c r="B106" s="147"/>
      <c r="C106" s="147"/>
      <c r="D106" s="147"/>
      <c r="E106" s="147"/>
      <c r="F106" s="147"/>
      <c r="G106" s="147"/>
      <c r="H106" s="618"/>
      <c r="I106" s="326" t="s">
        <v>506</v>
      </c>
      <c r="J106" s="535" t="s">
        <v>258</v>
      </c>
    </row>
    <row r="107" spans="2:10" ht="22.4" customHeight="1">
      <c r="B107" s="147"/>
      <c r="C107" s="147"/>
      <c r="D107" s="147"/>
      <c r="E107" s="147"/>
      <c r="F107" s="147"/>
      <c r="G107" s="147"/>
      <c r="H107" s="617" t="s">
        <v>584</v>
      </c>
      <c r="I107" s="327" t="s">
        <v>568</v>
      </c>
      <c r="J107" s="535" t="s">
        <v>376</v>
      </c>
    </row>
    <row r="108" spans="2:10" ht="22.4" customHeight="1">
      <c r="B108" s="147"/>
      <c r="C108" s="147"/>
      <c r="D108" s="147"/>
      <c r="E108" s="147"/>
      <c r="F108" s="147"/>
      <c r="G108" s="147"/>
      <c r="H108" s="618"/>
      <c r="I108" s="326" t="s">
        <v>506</v>
      </c>
      <c r="J108" s="535" t="s">
        <v>258</v>
      </c>
    </row>
    <row r="109" spans="2:10" ht="22.4" customHeight="1">
      <c r="B109" s="147"/>
      <c r="C109" s="147"/>
      <c r="D109" s="147"/>
      <c r="E109" s="147"/>
      <c r="F109" s="147"/>
      <c r="G109" s="147"/>
      <c r="H109" s="620" t="s">
        <v>585</v>
      </c>
      <c r="I109" s="327" t="s">
        <v>568</v>
      </c>
      <c r="J109" s="535" t="s">
        <v>376</v>
      </c>
    </row>
    <row r="110" spans="2:10" ht="22.4" customHeight="1">
      <c r="B110" s="147"/>
      <c r="C110" s="147"/>
      <c r="D110" s="147"/>
      <c r="E110" s="147"/>
      <c r="F110" s="147"/>
      <c r="G110" s="147"/>
      <c r="H110" s="620"/>
      <c r="I110" s="326" t="s">
        <v>506</v>
      </c>
      <c r="J110" s="535" t="s">
        <v>258</v>
      </c>
    </row>
    <row r="111" spans="2:10" ht="22.4" customHeight="1">
      <c r="B111" s="330" t="s">
        <v>586</v>
      </c>
      <c r="C111" s="319"/>
      <c r="D111" s="319"/>
      <c r="E111" s="319"/>
      <c r="F111" s="319"/>
      <c r="G111" s="610" t="s">
        <v>483</v>
      </c>
      <c r="H111" s="17" t="s">
        <v>553</v>
      </c>
      <c r="I111" s="18" t="s">
        <v>587</v>
      </c>
      <c r="J111" s="188" t="s">
        <v>780</v>
      </c>
    </row>
    <row r="112" spans="2:10" ht="22.4" customHeight="1">
      <c r="B112" s="147"/>
      <c r="C112" s="147"/>
      <c r="D112" s="147"/>
      <c r="E112" s="147"/>
      <c r="F112" s="147"/>
      <c r="G112" s="611"/>
      <c r="H112" s="620" t="s">
        <v>588</v>
      </c>
      <c r="I112" s="325" t="s">
        <v>514</v>
      </c>
      <c r="J112" s="535" t="s">
        <v>259</v>
      </c>
    </row>
    <row r="113" spans="2:10" ht="22.4" customHeight="1">
      <c r="B113" s="147"/>
      <c r="C113" s="147"/>
      <c r="D113" s="147"/>
      <c r="E113" s="147"/>
      <c r="F113" s="147"/>
      <c r="G113" s="611"/>
      <c r="H113" s="620"/>
      <c r="I113" s="326" t="s">
        <v>506</v>
      </c>
      <c r="J113" s="535" t="s">
        <v>258</v>
      </c>
    </row>
    <row r="114" spans="2:10" ht="22.4" customHeight="1">
      <c r="B114" s="147"/>
      <c r="C114" s="147"/>
      <c r="D114" s="147"/>
      <c r="E114" s="147"/>
      <c r="F114" s="147"/>
      <c r="G114" s="147"/>
      <c r="H114" s="620" t="s">
        <v>589</v>
      </c>
      <c r="I114" s="325" t="s">
        <v>514</v>
      </c>
      <c r="J114" s="535" t="s">
        <v>259</v>
      </c>
    </row>
    <row r="115" spans="2:10" ht="22.4" customHeight="1">
      <c r="B115" s="147"/>
      <c r="C115" s="147"/>
      <c r="D115" s="147"/>
      <c r="E115" s="147"/>
      <c r="F115" s="147"/>
      <c r="G115" s="147"/>
      <c r="H115" s="620"/>
      <c r="I115" s="326" t="s">
        <v>506</v>
      </c>
      <c r="J115" s="535" t="s">
        <v>258</v>
      </c>
    </row>
    <row r="116" spans="2:10">
      <c r="B116" s="610" t="s">
        <v>590</v>
      </c>
      <c r="C116" s="610"/>
      <c r="D116" s="610"/>
      <c r="E116" s="610"/>
      <c r="F116" s="610"/>
      <c r="G116" s="610" t="s">
        <v>482</v>
      </c>
      <c r="H116" s="17" t="s">
        <v>553</v>
      </c>
      <c r="I116" s="18" t="s">
        <v>587</v>
      </c>
      <c r="J116" s="188" t="s">
        <v>780</v>
      </c>
    </row>
    <row r="117" spans="2:10" ht="43.5" customHeight="1">
      <c r="B117" s="611"/>
      <c r="C117" s="611"/>
      <c r="D117" s="611"/>
      <c r="E117" s="611"/>
      <c r="F117" s="611"/>
      <c r="G117" s="611"/>
      <c r="H117" s="17" t="s">
        <v>591</v>
      </c>
      <c r="I117" s="18" t="s">
        <v>587</v>
      </c>
      <c r="J117" s="18">
        <v>24</v>
      </c>
    </row>
    <row r="118" spans="2:10" ht="22.4" customHeight="1">
      <c r="B118" s="147"/>
      <c r="C118" s="147"/>
      <c r="D118" s="147"/>
      <c r="E118" s="147"/>
      <c r="F118" s="147"/>
      <c r="G118" s="147"/>
      <c r="H118" s="17" t="s">
        <v>592</v>
      </c>
      <c r="I118" s="18" t="s">
        <v>587</v>
      </c>
      <c r="J118" s="188" t="s">
        <v>781</v>
      </c>
    </row>
    <row r="119" spans="2:10" ht="22.4" customHeight="1">
      <c r="B119" s="147"/>
      <c r="C119" s="147"/>
      <c r="D119" s="147"/>
      <c r="E119" s="147"/>
      <c r="F119" s="147"/>
      <c r="G119" s="147"/>
      <c r="H119" s="17" t="s">
        <v>594</v>
      </c>
      <c r="I119" s="18" t="s">
        <v>587</v>
      </c>
      <c r="J119" s="188">
        <v>26</v>
      </c>
    </row>
    <row r="120" spans="2:10" ht="22.4" customHeight="1">
      <c r="B120" s="147"/>
      <c r="C120" s="147"/>
      <c r="D120" s="147"/>
      <c r="E120" s="147"/>
      <c r="F120" s="147"/>
      <c r="G120" s="147"/>
      <c r="H120" s="17" t="s">
        <v>595</v>
      </c>
      <c r="I120" s="18" t="s">
        <v>587</v>
      </c>
      <c r="J120" s="188" t="s">
        <v>593</v>
      </c>
    </row>
    <row r="121" spans="2:10" ht="22.4" customHeight="1">
      <c r="B121" s="147"/>
      <c r="C121" s="147"/>
      <c r="D121" s="147"/>
      <c r="E121" s="147"/>
      <c r="F121" s="147"/>
      <c r="G121" s="147"/>
      <c r="H121" s="17" t="s">
        <v>596</v>
      </c>
      <c r="I121" s="18" t="s">
        <v>587</v>
      </c>
      <c r="J121" s="188" t="s">
        <v>593</v>
      </c>
    </row>
    <row r="122" spans="2:10" ht="22.4" customHeight="1">
      <c r="B122" s="147"/>
      <c r="C122" s="147"/>
      <c r="D122" s="147"/>
      <c r="E122" s="147"/>
      <c r="F122" s="147"/>
      <c r="G122" s="147"/>
      <c r="H122" s="17" t="s">
        <v>597</v>
      </c>
      <c r="I122" s="18" t="s">
        <v>587</v>
      </c>
      <c r="J122" s="188" t="s">
        <v>782</v>
      </c>
    </row>
    <row r="123" spans="2:10" ht="22.4" customHeight="1">
      <c r="B123" s="147"/>
      <c r="C123" s="147"/>
      <c r="D123" s="147"/>
      <c r="E123" s="147"/>
      <c r="F123" s="147"/>
      <c r="G123" s="147"/>
      <c r="H123" s="17" t="s">
        <v>598</v>
      </c>
      <c r="I123" s="18" t="s">
        <v>587</v>
      </c>
      <c r="J123" s="188" t="s">
        <v>593</v>
      </c>
    </row>
    <row r="124" spans="2:10" ht="22.4" customHeight="1">
      <c r="B124" s="147"/>
      <c r="C124" s="147"/>
      <c r="D124" s="147"/>
      <c r="E124" s="147"/>
      <c r="F124" s="147"/>
      <c r="G124" s="147"/>
      <c r="H124" s="617" t="s">
        <v>599</v>
      </c>
      <c r="I124" s="18" t="s">
        <v>587</v>
      </c>
      <c r="J124" s="188" t="s">
        <v>782</v>
      </c>
    </row>
    <row r="125" spans="2:10" ht="22.4" customHeight="1">
      <c r="B125" s="147"/>
      <c r="C125" s="147"/>
      <c r="D125" s="147"/>
      <c r="E125" s="147"/>
      <c r="F125" s="147"/>
      <c r="G125" s="147"/>
      <c r="H125" s="619"/>
      <c r="I125" s="325" t="s">
        <v>514</v>
      </c>
      <c r="J125" s="535" t="s">
        <v>259</v>
      </c>
    </row>
    <row r="126" spans="2:10" ht="22.4" customHeight="1">
      <c r="B126" s="147"/>
      <c r="C126" s="147"/>
      <c r="D126" s="147"/>
      <c r="E126" s="147"/>
      <c r="F126" s="147"/>
      <c r="G126" s="147"/>
      <c r="H126" s="618"/>
      <c r="I126" s="326" t="s">
        <v>506</v>
      </c>
      <c r="J126" s="535" t="s">
        <v>258</v>
      </c>
    </row>
    <row r="127" spans="2:10" ht="22.4" customHeight="1">
      <c r="B127" s="147"/>
      <c r="C127" s="147"/>
      <c r="D127" s="147"/>
      <c r="E127" s="147"/>
      <c r="F127" s="147"/>
      <c r="G127" s="147"/>
      <c r="H127" s="617" t="s">
        <v>600</v>
      </c>
      <c r="I127" s="18" t="s">
        <v>587</v>
      </c>
      <c r="J127" s="188" t="s">
        <v>782</v>
      </c>
    </row>
    <row r="128" spans="2:10" ht="22.4" customHeight="1">
      <c r="B128" s="147"/>
      <c r="C128" s="147"/>
      <c r="D128" s="147"/>
      <c r="E128" s="147"/>
      <c r="F128" s="147"/>
      <c r="G128" s="147"/>
      <c r="H128" s="619"/>
      <c r="I128" s="325" t="s">
        <v>514</v>
      </c>
      <c r="J128" s="535" t="s">
        <v>259</v>
      </c>
    </row>
    <row r="129" spans="2:10" ht="22.4" customHeight="1">
      <c r="B129" s="147"/>
      <c r="C129" s="147"/>
      <c r="D129" s="147"/>
      <c r="E129" s="147"/>
      <c r="F129" s="147"/>
      <c r="G129" s="147"/>
      <c r="H129" s="618"/>
      <c r="I129" s="326" t="s">
        <v>506</v>
      </c>
      <c r="J129" s="535" t="s">
        <v>258</v>
      </c>
    </row>
    <row r="130" spans="2:10" ht="22.4" customHeight="1">
      <c r="B130" s="610" t="s">
        <v>601</v>
      </c>
      <c r="C130" s="610"/>
      <c r="D130" s="610"/>
      <c r="E130" s="610"/>
      <c r="F130" s="610"/>
      <c r="G130" s="610" t="s">
        <v>483</v>
      </c>
      <c r="H130" s="235" t="s">
        <v>553</v>
      </c>
      <c r="I130" s="18" t="s">
        <v>513</v>
      </c>
      <c r="J130" s="188" t="s">
        <v>751</v>
      </c>
    </row>
    <row r="131" spans="2:10" ht="22.4" customHeight="1">
      <c r="B131" s="611"/>
      <c r="C131" s="611"/>
      <c r="D131" s="611"/>
      <c r="E131" s="611"/>
      <c r="F131" s="611"/>
      <c r="G131" s="611"/>
      <c r="H131" s="620" t="s">
        <v>602</v>
      </c>
      <c r="I131" s="18" t="s">
        <v>513</v>
      </c>
      <c r="J131" s="188" t="s">
        <v>603</v>
      </c>
    </row>
    <row r="132" spans="2:10" ht="22.4" customHeight="1">
      <c r="B132" s="147"/>
      <c r="C132" s="147"/>
      <c r="D132" s="147"/>
      <c r="E132" s="147"/>
      <c r="F132" s="147"/>
      <c r="G132" s="147"/>
      <c r="H132" s="620"/>
      <c r="I132" s="325" t="s">
        <v>514</v>
      </c>
      <c r="J132" s="535" t="s">
        <v>259</v>
      </c>
    </row>
    <row r="133" spans="2:10" ht="22.4" customHeight="1">
      <c r="B133" s="147"/>
      <c r="C133" s="147"/>
      <c r="D133" s="147"/>
      <c r="E133" s="147"/>
      <c r="F133" s="147"/>
      <c r="G133" s="147"/>
      <c r="H133" s="620"/>
      <c r="I133" s="326" t="s">
        <v>506</v>
      </c>
      <c r="J133" s="535" t="s">
        <v>258</v>
      </c>
    </row>
    <row r="134" spans="2:10" ht="22.4" customHeight="1">
      <c r="B134" s="330" t="s">
        <v>604</v>
      </c>
      <c r="C134" s="319"/>
      <c r="D134" s="319"/>
      <c r="E134" s="319"/>
      <c r="F134" s="319"/>
      <c r="G134" s="610" t="s">
        <v>483</v>
      </c>
      <c r="H134" s="235" t="s">
        <v>553</v>
      </c>
      <c r="I134" s="18" t="s">
        <v>484</v>
      </c>
      <c r="J134" s="188" t="s">
        <v>752</v>
      </c>
    </row>
    <row r="135" spans="2:10">
      <c r="B135" s="147"/>
      <c r="C135" s="147"/>
      <c r="D135" s="147"/>
      <c r="E135" s="147"/>
      <c r="F135" s="147"/>
      <c r="G135" s="611"/>
      <c r="H135" s="238" t="s">
        <v>605</v>
      </c>
      <c r="I135" s="18" t="s">
        <v>544</v>
      </c>
      <c r="J135" s="188">
        <v>191</v>
      </c>
    </row>
    <row r="136" spans="2:10" ht="22.4" customHeight="1">
      <c r="B136" s="610" t="s">
        <v>606</v>
      </c>
      <c r="C136" s="610"/>
      <c r="D136" s="610"/>
      <c r="E136" s="610"/>
      <c r="F136" s="610"/>
      <c r="G136" s="610" t="s">
        <v>484</v>
      </c>
      <c r="H136" s="617" t="s">
        <v>553</v>
      </c>
      <c r="I136" s="18" t="s">
        <v>484</v>
      </c>
      <c r="J136" s="188" t="s">
        <v>752</v>
      </c>
    </row>
    <row r="137" spans="2:10" ht="22.4" customHeight="1">
      <c r="B137" s="611"/>
      <c r="C137" s="611"/>
      <c r="D137" s="611"/>
      <c r="E137" s="611"/>
      <c r="F137" s="611"/>
      <c r="G137" s="611"/>
      <c r="H137" s="618"/>
      <c r="I137" s="18" t="s">
        <v>783</v>
      </c>
      <c r="J137" s="188" t="s">
        <v>784</v>
      </c>
    </row>
    <row r="138" spans="2:10" ht="41.15" customHeight="1">
      <c r="B138" s="611"/>
      <c r="C138" s="611"/>
      <c r="D138" s="611"/>
      <c r="E138" s="611"/>
      <c r="F138" s="611"/>
      <c r="G138" s="611"/>
      <c r="H138" s="617" t="s">
        <v>607</v>
      </c>
      <c r="I138" s="18" t="s">
        <v>484</v>
      </c>
      <c r="J138" s="239">
        <v>41</v>
      </c>
    </row>
    <row r="139" spans="2:10" ht="18">
      <c r="B139" s="233"/>
      <c r="C139" s="233"/>
      <c r="D139" s="233"/>
      <c r="E139" s="233"/>
      <c r="F139" s="233"/>
      <c r="G139" s="233"/>
      <c r="H139" s="618"/>
      <c r="I139" s="18" t="s">
        <v>783</v>
      </c>
      <c r="J139" s="241" t="s">
        <v>785</v>
      </c>
    </row>
    <row r="140" spans="2:10">
      <c r="B140" s="610" t="s">
        <v>608</v>
      </c>
      <c r="C140" s="610"/>
      <c r="D140" s="610"/>
      <c r="E140" s="610"/>
      <c r="F140" s="610"/>
      <c r="G140" s="610" t="s">
        <v>484</v>
      </c>
      <c r="H140" s="617" t="s">
        <v>553</v>
      </c>
      <c r="I140" s="18" t="s">
        <v>484</v>
      </c>
      <c r="J140" s="241" t="s">
        <v>752</v>
      </c>
    </row>
    <row r="141" spans="2:10">
      <c r="B141" s="611"/>
      <c r="C141" s="611"/>
      <c r="D141" s="611"/>
      <c r="E141" s="611"/>
      <c r="F141" s="611"/>
      <c r="G141" s="611"/>
      <c r="H141" s="618"/>
      <c r="I141" s="18" t="s">
        <v>783</v>
      </c>
      <c r="J141" s="241" t="s">
        <v>784</v>
      </c>
    </row>
    <row r="142" spans="2:10" ht="35">
      <c r="B142" s="147"/>
      <c r="C142" s="147"/>
      <c r="D142" s="147"/>
      <c r="E142" s="147"/>
      <c r="F142" s="147"/>
      <c r="G142" s="147"/>
      <c r="H142" s="240" t="s">
        <v>609</v>
      </c>
      <c r="I142" s="18" t="s">
        <v>783</v>
      </c>
      <c r="J142" s="241" t="s">
        <v>785</v>
      </c>
    </row>
    <row r="143" spans="2:10" ht="22.4" customHeight="1">
      <c r="B143" s="610" t="s">
        <v>610</v>
      </c>
      <c r="C143" s="610"/>
      <c r="D143" s="610"/>
      <c r="E143" s="610"/>
      <c r="F143" s="610"/>
      <c r="G143" s="610" t="s">
        <v>484</v>
      </c>
      <c r="H143" s="617" t="s">
        <v>553</v>
      </c>
      <c r="I143" s="18" t="s">
        <v>484</v>
      </c>
      <c r="J143" s="241" t="s">
        <v>752</v>
      </c>
    </row>
    <row r="144" spans="2:10" ht="22.4" customHeight="1">
      <c r="B144" s="611"/>
      <c r="C144" s="611"/>
      <c r="D144" s="611"/>
      <c r="E144" s="611"/>
      <c r="F144" s="611"/>
      <c r="G144" s="611"/>
      <c r="H144" s="618"/>
      <c r="I144" s="18" t="s">
        <v>783</v>
      </c>
      <c r="J144" s="241" t="s">
        <v>784</v>
      </c>
    </row>
    <row r="145" spans="2:10" ht="35">
      <c r="B145" s="611"/>
      <c r="C145" s="611"/>
      <c r="D145" s="611"/>
      <c r="E145" s="611"/>
      <c r="F145" s="611"/>
      <c r="G145" s="611"/>
      <c r="H145" s="17" t="s">
        <v>611</v>
      </c>
      <c r="I145" s="18" t="s">
        <v>783</v>
      </c>
      <c r="J145" s="241" t="s">
        <v>785</v>
      </c>
    </row>
    <row r="146" spans="2:10" ht="21.75" customHeight="1">
      <c r="B146" s="610" t="s">
        <v>612</v>
      </c>
      <c r="C146" s="610"/>
      <c r="D146" s="610"/>
      <c r="E146" s="610"/>
      <c r="F146" s="610"/>
      <c r="G146" s="610" t="s">
        <v>484</v>
      </c>
      <c r="H146" s="617" t="s">
        <v>553</v>
      </c>
      <c r="I146" s="18" t="s">
        <v>484</v>
      </c>
      <c r="J146" s="241" t="s">
        <v>752</v>
      </c>
    </row>
    <row r="147" spans="2:10">
      <c r="B147" s="611"/>
      <c r="C147" s="611"/>
      <c r="D147" s="611"/>
      <c r="E147" s="611"/>
      <c r="F147" s="611"/>
      <c r="G147" s="611"/>
      <c r="H147" s="618"/>
      <c r="I147" s="18" t="s">
        <v>783</v>
      </c>
      <c r="J147" s="241" t="s">
        <v>784</v>
      </c>
    </row>
    <row r="148" spans="2:10" ht="35">
      <c r="B148" s="611"/>
      <c r="C148" s="611"/>
      <c r="D148" s="611"/>
      <c r="E148" s="611"/>
      <c r="F148" s="611"/>
      <c r="G148" s="611"/>
      <c r="H148" s="235" t="s">
        <v>613</v>
      </c>
      <c r="I148" s="18" t="s">
        <v>783</v>
      </c>
      <c r="J148" s="241" t="s">
        <v>785</v>
      </c>
    </row>
    <row r="149" spans="2:10" ht="21.75" customHeight="1">
      <c r="B149" s="610" t="s">
        <v>614</v>
      </c>
      <c r="C149" s="610"/>
      <c r="D149" s="610"/>
      <c r="E149" s="610"/>
      <c r="F149" s="610"/>
      <c r="G149" s="610" t="s">
        <v>483</v>
      </c>
      <c r="H149" s="617" t="s">
        <v>553</v>
      </c>
      <c r="I149" s="18" t="s">
        <v>513</v>
      </c>
      <c r="J149" s="241" t="s">
        <v>751</v>
      </c>
    </row>
    <row r="150" spans="2:10" ht="35">
      <c r="B150" s="611"/>
      <c r="C150" s="611"/>
      <c r="D150" s="611"/>
      <c r="E150" s="611"/>
      <c r="F150" s="611"/>
      <c r="G150" s="611"/>
      <c r="H150" s="618"/>
      <c r="I150" s="18" t="s">
        <v>615</v>
      </c>
      <c r="J150" s="241" t="s">
        <v>616</v>
      </c>
    </row>
    <row r="151" spans="2:10" ht="105">
      <c r="B151" s="611"/>
      <c r="C151" s="611"/>
      <c r="D151" s="611"/>
      <c r="E151" s="611"/>
      <c r="F151" s="611"/>
      <c r="G151" s="611"/>
      <c r="H151" s="235" t="s">
        <v>617</v>
      </c>
      <c r="I151" s="18" t="s">
        <v>820</v>
      </c>
      <c r="J151" s="241">
        <v>191</v>
      </c>
    </row>
    <row r="152" spans="2:10" ht="21.75" customHeight="1">
      <c r="B152" s="610" t="s">
        <v>618</v>
      </c>
      <c r="C152" s="610"/>
      <c r="D152" s="610"/>
      <c r="E152" s="610"/>
      <c r="F152" s="610"/>
      <c r="G152" s="610" t="s">
        <v>487</v>
      </c>
      <c r="H152" s="617" t="s">
        <v>553</v>
      </c>
      <c r="I152" s="18" t="s">
        <v>548</v>
      </c>
      <c r="J152" s="241" t="s">
        <v>541</v>
      </c>
    </row>
    <row r="153" spans="2:10" ht="21.75" customHeight="1">
      <c r="B153" s="611"/>
      <c r="C153" s="611"/>
      <c r="D153" s="611"/>
      <c r="E153" s="611"/>
      <c r="F153" s="611"/>
      <c r="G153" s="611"/>
      <c r="H153" s="619"/>
      <c r="I153" s="18" t="s">
        <v>786</v>
      </c>
      <c r="J153" s="241" t="s">
        <v>787</v>
      </c>
    </row>
    <row r="154" spans="2:10" ht="21.75" customHeight="1">
      <c r="B154" s="233"/>
      <c r="C154" s="233"/>
      <c r="D154" s="233"/>
      <c r="E154" s="233"/>
      <c r="F154" s="233"/>
      <c r="G154" s="233"/>
      <c r="H154" s="617" t="s">
        <v>619</v>
      </c>
      <c r="I154" s="18" t="s">
        <v>786</v>
      </c>
      <c r="J154" s="241" t="s">
        <v>787</v>
      </c>
    </row>
    <row r="155" spans="2:10" ht="21.75" customHeight="1">
      <c r="B155" s="233"/>
      <c r="C155" s="233"/>
      <c r="D155" s="233"/>
      <c r="E155" s="233"/>
      <c r="F155" s="233"/>
      <c r="G155" s="233"/>
      <c r="H155" s="619"/>
      <c r="I155" s="325" t="s">
        <v>620</v>
      </c>
      <c r="J155" s="535" t="s">
        <v>350</v>
      </c>
    </row>
    <row r="156" spans="2:10" ht="21.75" customHeight="1">
      <c r="B156" s="233"/>
      <c r="C156" s="233"/>
      <c r="D156" s="233"/>
      <c r="E156" s="233"/>
      <c r="F156" s="233"/>
      <c r="G156" s="233"/>
      <c r="H156" s="618"/>
      <c r="I156" s="326" t="s">
        <v>506</v>
      </c>
      <c r="J156" s="535" t="s">
        <v>258</v>
      </c>
    </row>
    <row r="157" spans="2:10" ht="35">
      <c r="B157" s="147"/>
      <c r="C157" s="147"/>
      <c r="D157" s="147"/>
      <c r="E157" s="147"/>
      <c r="F157" s="147"/>
      <c r="G157" s="147"/>
      <c r="H157" s="234" t="s">
        <v>621</v>
      </c>
      <c r="I157" s="18" t="s">
        <v>626</v>
      </c>
      <c r="J157" s="241" t="s">
        <v>788</v>
      </c>
    </row>
    <row r="158" spans="2:10" ht="22.4" customHeight="1">
      <c r="B158" s="610" t="s">
        <v>622</v>
      </c>
      <c r="C158" s="610"/>
      <c r="D158" s="610"/>
      <c r="E158" s="610"/>
      <c r="F158" s="610"/>
      <c r="G158" s="610" t="s">
        <v>484</v>
      </c>
      <c r="H158" s="617" t="s">
        <v>553</v>
      </c>
      <c r="I158" s="18" t="s">
        <v>484</v>
      </c>
      <c r="J158" s="241" t="s">
        <v>752</v>
      </c>
    </row>
    <row r="159" spans="2:10" ht="22.4" customHeight="1">
      <c r="B159" s="611"/>
      <c r="C159" s="611"/>
      <c r="D159" s="611"/>
      <c r="E159" s="611"/>
      <c r="F159" s="611"/>
      <c r="G159" s="611"/>
      <c r="H159" s="618"/>
      <c r="I159" s="18" t="s">
        <v>783</v>
      </c>
      <c r="J159" s="241" t="s">
        <v>784</v>
      </c>
    </row>
    <row r="160" spans="2:10" ht="22.4" customHeight="1">
      <c r="B160" s="611"/>
      <c r="C160" s="611"/>
      <c r="D160" s="611"/>
      <c r="E160" s="611"/>
      <c r="F160" s="611"/>
      <c r="G160" s="611"/>
      <c r="H160" s="17" t="s">
        <v>623</v>
      </c>
      <c r="I160" s="18" t="s">
        <v>783</v>
      </c>
      <c r="J160" s="241">
        <v>7</v>
      </c>
    </row>
    <row r="161" spans="2:10" ht="22.4" customHeight="1">
      <c r="B161" s="611"/>
      <c r="C161" s="611"/>
      <c r="D161" s="611"/>
      <c r="E161" s="611"/>
      <c r="F161" s="611"/>
      <c r="G161" s="611"/>
      <c r="H161" s="17" t="s">
        <v>624</v>
      </c>
      <c r="I161" s="18" t="s">
        <v>783</v>
      </c>
      <c r="J161" s="241">
        <v>7</v>
      </c>
    </row>
    <row r="162" spans="2:10" ht="22.4" customHeight="1">
      <c r="B162" s="610" t="s">
        <v>625</v>
      </c>
      <c r="C162" s="610"/>
      <c r="D162" s="610"/>
      <c r="E162" s="610"/>
      <c r="F162" s="610"/>
      <c r="G162" s="613" t="s">
        <v>489</v>
      </c>
      <c r="H162" s="615" t="s">
        <v>553</v>
      </c>
      <c r="I162" s="18" t="s">
        <v>626</v>
      </c>
      <c r="J162" s="241" t="s">
        <v>788</v>
      </c>
    </row>
    <row r="163" spans="2:10" ht="22.4" customHeight="1">
      <c r="B163" s="611"/>
      <c r="C163" s="611"/>
      <c r="D163" s="611"/>
      <c r="E163" s="611"/>
      <c r="F163" s="611"/>
      <c r="G163" s="614"/>
      <c r="H163" s="616"/>
      <c r="I163" s="18" t="s">
        <v>489</v>
      </c>
      <c r="J163" s="241" t="s">
        <v>556</v>
      </c>
    </row>
    <row r="164" spans="2:10" ht="35">
      <c r="B164" s="611"/>
      <c r="C164" s="611"/>
      <c r="D164" s="611"/>
      <c r="E164" s="611"/>
      <c r="F164" s="611"/>
      <c r="G164" s="614"/>
      <c r="H164" s="250" t="s">
        <v>819</v>
      </c>
      <c r="I164" s="156" t="s">
        <v>489</v>
      </c>
      <c r="J164" s="251">
        <v>77</v>
      </c>
    </row>
    <row r="165" spans="2:10">
      <c r="B165" s="610" t="s">
        <v>627</v>
      </c>
      <c r="C165" s="610"/>
      <c r="D165" s="610"/>
      <c r="E165" s="610"/>
      <c r="F165" s="610"/>
      <c r="G165" s="610" t="s">
        <v>628</v>
      </c>
      <c r="H165" s="17" t="s">
        <v>553</v>
      </c>
      <c r="I165" s="18" t="s">
        <v>629</v>
      </c>
      <c r="J165" s="188" t="s">
        <v>789</v>
      </c>
    </row>
    <row r="166" spans="2:10" ht="43.5" customHeight="1">
      <c r="B166" s="611"/>
      <c r="C166" s="611"/>
      <c r="D166" s="611"/>
      <c r="E166" s="611"/>
      <c r="F166" s="611"/>
      <c r="G166" s="611"/>
      <c r="H166" s="608" t="s">
        <v>630</v>
      </c>
      <c r="I166" s="18" t="s">
        <v>629</v>
      </c>
      <c r="J166" s="147">
        <v>58</v>
      </c>
    </row>
    <row r="167" spans="2:10">
      <c r="B167" s="611"/>
      <c r="C167" s="611"/>
      <c r="D167" s="611"/>
      <c r="E167" s="611"/>
      <c r="F167" s="611"/>
      <c r="G167" s="147"/>
      <c r="H167" s="589"/>
      <c r="I167" s="325" t="s">
        <v>631</v>
      </c>
      <c r="J167" s="535" t="s">
        <v>313</v>
      </c>
    </row>
    <row r="168" spans="2:10">
      <c r="B168" s="612"/>
      <c r="C168" s="612"/>
      <c r="D168" s="612"/>
      <c r="E168" s="612"/>
      <c r="F168" s="612"/>
      <c r="G168" s="320"/>
      <c r="H168" s="609"/>
      <c r="I168" s="326" t="s">
        <v>506</v>
      </c>
      <c r="J168" s="535" t="s">
        <v>258</v>
      </c>
    </row>
    <row r="169" spans="2:10"/>
    <row r="170" spans="2:10"/>
    <row r="177" s="14" customFormat="1" hidden="1"/>
    <row r="178" s="14" customFormat="1" hidden="1"/>
    <row r="179" s="14" customFormat="1" hidden="1"/>
    <row r="180" s="14" customFormat="1" hidden="1"/>
    <row r="181" s="14" customFormat="1" hidden="1"/>
    <row r="182" s="14" customFormat="1" hidden="1"/>
  </sheetData>
  <sheetProtection algorithmName="SHA-512" hashValue="IhM2naxnlEjgJy4pDSJkmHhnbNl8OmxxAS9HcPwQCeHBenyQdmy7T1VGgR/N8XzOZKA86r7pgjyvZdYAbYm1kA==" saltValue="eonz4E2uTihpi7w9UBGsiw==" spinCount="100000" sheet="1" objects="1" scenarios="1"/>
  <mergeCells count="77">
    <mergeCell ref="G100:G102"/>
    <mergeCell ref="B116:F117"/>
    <mergeCell ref="G116:G117"/>
    <mergeCell ref="H88:H90"/>
    <mergeCell ref="H94:H96"/>
    <mergeCell ref="H100:H101"/>
    <mergeCell ref="H103:H104"/>
    <mergeCell ref="H105:H106"/>
    <mergeCell ref="H91:H93"/>
    <mergeCell ref="H97:H99"/>
    <mergeCell ref="G111:G113"/>
    <mergeCell ref="H109:H110"/>
    <mergeCell ref="H112:H113"/>
    <mergeCell ref="H20:H22"/>
    <mergeCell ref="H107:H108"/>
    <mergeCell ref="H58:H59"/>
    <mergeCell ref="H54:H55"/>
    <mergeCell ref="H50:H51"/>
    <mergeCell ref="H52:H53"/>
    <mergeCell ref="H28:H29"/>
    <mergeCell ref="H30:H31"/>
    <mergeCell ref="H33:H34"/>
    <mergeCell ref="H35:H37"/>
    <mergeCell ref="H40:H41"/>
    <mergeCell ref="H66:H67"/>
    <mergeCell ref="H43:H44"/>
    <mergeCell ref="B5:D5"/>
    <mergeCell ref="H114:H115"/>
    <mergeCell ref="B60:F62"/>
    <mergeCell ref="H63:H64"/>
    <mergeCell ref="H45:H46"/>
    <mergeCell ref="H47:H49"/>
    <mergeCell ref="G74:G77"/>
    <mergeCell ref="B74:F77"/>
    <mergeCell ref="H74:H75"/>
    <mergeCell ref="H78:H79"/>
    <mergeCell ref="H80:H81"/>
    <mergeCell ref="H83:H84"/>
    <mergeCell ref="H86:H87"/>
    <mergeCell ref="H8:H11"/>
    <mergeCell ref="H23:H25"/>
    <mergeCell ref="H17:H19"/>
    <mergeCell ref="H124:H126"/>
    <mergeCell ref="H127:H129"/>
    <mergeCell ref="H136:H137"/>
    <mergeCell ref="H138:H139"/>
    <mergeCell ref="H140:H141"/>
    <mergeCell ref="B143:F145"/>
    <mergeCell ref="G143:G145"/>
    <mergeCell ref="H143:H144"/>
    <mergeCell ref="B130:F131"/>
    <mergeCell ref="G130:G131"/>
    <mergeCell ref="G134:G135"/>
    <mergeCell ref="G136:G138"/>
    <mergeCell ref="B136:F138"/>
    <mergeCell ref="B140:F141"/>
    <mergeCell ref="G140:G141"/>
    <mergeCell ref="H131:H133"/>
    <mergeCell ref="B152:F153"/>
    <mergeCell ref="G152:G153"/>
    <mergeCell ref="H152:H153"/>
    <mergeCell ref="H154:H156"/>
    <mergeCell ref="B158:F161"/>
    <mergeCell ref="H158:H159"/>
    <mergeCell ref="H146:H147"/>
    <mergeCell ref="B146:F148"/>
    <mergeCell ref="G146:G148"/>
    <mergeCell ref="B149:F151"/>
    <mergeCell ref="H149:H150"/>
    <mergeCell ref="G149:G151"/>
    <mergeCell ref="H166:H168"/>
    <mergeCell ref="G158:G161"/>
    <mergeCell ref="B165:F168"/>
    <mergeCell ref="G165:G166"/>
    <mergeCell ref="B162:F164"/>
    <mergeCell ref="G162:G164"/>
    <mergeCell ref="H162:H163"/>
  </mergeCells>
  <phoneticPr fontId="35" type="noConversion"/>
  <hyperlinks>
    <hyperlink ref="J14" location="'Basis of Preparation'!A1" display="Basis of Preparation" xr:uid="{8DC63D25-6370-484A-8426-7E6F0369737D}"/>
    <hyperlink ref="J18" location="'1. People'!A1" display="1. People" xr:uid="{DBAB0ACD-F12F-476B-A15C-9791A55BDAED}"/>
    <hyperlink ref="J21" location="'1. People'!A1" display="1. People" xr:uid="{D7F72865-971E-4FF0-BD11-4C6A36924518}"/>
    <hyperlink ref="J76" location="'4. Environment'!A1" display="4. Environment" xr:uid="{D1571F09-6482-4EAB-9E1C-56D763588CD5}"/>
    <hyperlink ref="J77" location="'4. Environment'!A1" display="4. Environment" xr:uid="{4A99DED4-347F-4548-AF76-1FDB14B22A77}"/>
    <hyperlink ref="J80" location="'4. Environment'!A1" display="4. Environment" xr:uid="{C32D93B1-F8F6-4BC9-A813-E96E9E9DE83C}"/>
    <hyperlink ref="J82" location="'4. Environment'!A1" display="4. Environment" xr:uid="{07C9940A-5824-4773-B0B8-0A01EB002E81}"/>
    <hyperlink ref="J84" location="'4. Environment'!A1" display="4. Environment" xr:uid="{E72B7AB2-A032-4EC8-A98F-75AA1D079D9A}"/>
    <hyperlink ref="J89" location="'4. Environment'!A1" display="4. Environment" xr:uid="{52BED7D6-8BA3-4038-83DA-B14CF711D1AF}"/>
    <hyperlink ref="J92" location="'4. Environment'!A1" display="4. Environment" xr:uid="{625BBAF7-C926-4898-BA30-C77C7C07559F}"/>
    <hyperlink ref="J95" location="'4. Environment'!A1" display="4. Environment" xr:uid="{02A1FB84-4FED-43A6-ADE5-3B450C0AD98D}"/>
    <hyperlink ref="J98" location="'4. Environment'!A1" display="4. Environment" xr:uid="{E13A95F6-CBCD-4CF2-8DEA-651C09CD4112}"/>
    <hyperlink ref="J105" location="'4. Environment'!A1" display="4. Environment" xr:uid="{A27705B0-FBFD-432F-8424-A6C910FCE73F}"/>
    <hyperlink ref="J107" location="'4. Environment'!A1" display="4. Environment" xr:uid="{461BBB44-44AB-4A7D-8DA4-A919C3E5552A}"/>
    <hyperlink ref="J109" location="'4. Environment'!A1" display="4. Environment" xr:uid="{C7196772-9BC1-48F9-9033-72EEB81C987A}"/>
    <hyperlink ref="J112" location="'1. People'!A1" display="1. People" xr:uid="{F1729ABB-2AFB-4A4A-A551-0DFB46A7C23F}"/>
    <hyperlink ref="J114" location="'1. People'!A1" display="1. People" xr:uid="{F8309147-973E-4835-A797-34582B40FFF8}"/>
    <hyperlink ref="J125" location="'1. People'!A1" display="1. People" xr:uid="{BBD01808-0157-4064-AC10-C0F6D4AF2D22}"/>
    <hyperlink ref="J126" location="'Basis of Preparation v2'!A1" display="Basis of Preparation" xr:uid="{F6027117-FD61-411D-958F-FD4ED49C89D5}"/>
    <hyperlink ref="J128" location="'1. People'!A1" display="1. People" xr:uid="{4F729005-7104-450D-AB35-1AF4C21B1F92}"/>
    <hyperlink ref="J129" location="'Basis of Preparation v2'!A1" display="Basis of Preparation" xr:uid="{64EDE3E9-49CF-4323-8E80-1C9E5F8689EB}"/>
    <hyperlink ref="J132" location="'1. People'!A1" display="1. People" xr:uid="{185CA6F8-7268-4F75-92EE-B26D48B7AA30}"/>
    <hyperlink ref="J133" location="'Basis of Preparation v2'!A1" display="Basis of Preparation" xr:uid="{F6F5D3E8-7EAC-4E3B-A719-EE343ED5E5CC}"/>
    <hyperlink ref="J155" location="'3. Community'!A1" display="3. Community" xr:uid="{3A887AAB-6DBB-40B7-BB60-7B7C93A9BE9C}"/>
    <hyperlink ref="J156" location="'Basis of Preparation v2'!A1" display="Basis of Preparation" xr:uid="{7B7962CC-AB89-4D41-8E07-C053CBFFDD0A}"/>
    <hyperlink ref="J167" location="'2. Customer'!A1" display="2. Community" xr:uid="{60AB5EED-CE17-4F93-B265-24A964B87CE6}"/>
    <hyperlink ref="J168" location="'Basis of Preparation v2'!A1" display="Basis of Preparation" xr:uid="{DE4F6467-E292-4658-8FC4-53D063D6AF4D}"/>
    <hyperlink ref="J19" location="'Basis of Preparation'!A1" display="Basis of Preparation" xr:uid="{04E3FA0F-E90A-4FC7-9E01-DF863E79F8E4}"/>
    <hyperlink ref="J22" location="'Basis of Preparation'!A1" display="Basis of Preparation" xr:uid="{5B16B1B3-740B-49C7-8E2F-2A1E974D7B16}"/>
    <hyperlink ref="J75" location="'Basis of Preparation'!A1" display="Basis of Preparation" xr:uid="{4F41F194-1BEF-4D4E-963D-AACCE4FDFF69}"/>
    <hyperlink ref="J79" location="'Basis of Preparation'!A1" display="Basis of Preparation" xr:uid="{0C3CFF2D-D097-4C93-96B7-35678156F2A4}"/>
    <hyperlink ref="J87" location="'Basis of Preparation'!A1" display="Basis of Preparation" xr:uid="{A9E2E1A7-CD64-4EF6-8026-9BDD3BDEBE87}"/>
    <hyperlink ref="J90" location="'Basis of Preparation'!A1" display="Basis of Preparation" xr:uid="{675EE4E7-DC8C-46DF-8308-B15F6FCB2F46}"/>
    <hyperlink ref="J93" location="'Basis of Preparation'!A1" display="Basis of Preparation" xr:uid="{93B54B05-2031-4568-8938-B69D0C4386EF}"/>
    <hyperlink ref="J96" location="'Basis of Preparation'!A1" display="Basis of Preparation" xr:uid="{E3E5B4C5-0C5D-4049-8138-A41839CC9992}"/>
    <hyperlink ref="J99" location="'Basis of Preparation'!A1" display="Basis of Preparation" xr:uid="{150BE5A4-48F1-46BA-8815-18A00AE3E550}"/>
    <hyperlink ref="J101" location="'Basis of Preparation'!A1" display="Basis of Preparation" xr:uid="{7D684EBE-90D0-4BD4-83AD-46D323EC3981}"/>
    <hyperlink ref="J104" location="'Basis of Preparation'!A1" display="Basis of Preparation" xr:uid="{68182F69-DC9B-40E1-8A97-18D09BED82D5}"/>
    <hyperlink ref="J106" location="'Basis of Preparation'!A1" display="Basis of Preparation" xr:uid="{03691588-57F0-44BA-9E97-E20F9D234F48}"/>
    <hyperlink ref="J108" location="'Basis of Preparation'!A1" display="Basis of Preparation" xr:uid="{F1A499B7-3C75-4E3F-BE36-84E1568BE613}"/>
    <hyperlink ref="J110" location="'Basis of Preparation'!A1" display="Basis of Preparation" xr:uid="{3CA7B273-53FA-4BB3-BBC1-2F6627809AD5}"/>
    <hyperlink ref="J113" location="'Basis of Preparation'!A1" display="Basis of Preparation" xr:uid="{0D9D8F29-20DF-46AA-B94B-075B13BF7046}"/>
    <hyperlink ref="J115" location="'Basis of Preparation'!A1" display="Basis of Preparation" xr:uid="{F73FC122-EE18-40DA-B39C-E0BBC457C5A6}"/>
    <hyperlink ref="K1" location="Home!A1" display="Home" xr:uid="{15BEF6B2-0905-4E83-967D-91BC9E523B12}"/>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A12FC-5CD4-4D4F-86F9-62CEFFBA66AB}">
  <sheetPr>
    <tabColor theme="9"/>
  </sheetPr>
  <dimension ref="A1:L28"/>
  <sheetViews>
    <sheetView showGridLines="0" zoomScale="110" zoomScaleNormal="110" workbookViewId="0">
      <pane ySplit="3" topLeftCell="A4" activePane="bottomLeft" state="frozen"/>
      <selection activeCell="E22" sqref="E22"/>
      <selection pane="bottomLeft"/>
    </sheetView>
  </sheetViews>
  <sheetFormatPr defaultColWidth="0" defaultRowHeight="17.5" zeroHeight="1"/>
  <cols>
    <col min="1" max="1" width="8.81640625" style="2" customWidth="1"/>
    <col min="2" max="2" width="19.1796875" style="2" customWidth="1"/>
    <col min="3" max="3" width="55.1796875" style="2" customWidth="1"/>
    <col min="4" max="4" width="8.1796875" style="2" bestFit="1" customWidth="1"/>
    <col min="5" max="5" width="41.81640625" style="2" customWidth="1"/>
    <col min="6" max="6" width="66.1796875" style="2" customWidth="1"/>
    <col min="7" max="7" width="35" style="2" bestFit="1" customWidth="1"/>
    <col min="8" max="8" width="8.81640625" style="2" customWidth="1"/>
    <col min="9" max="12" width="0" style="2" hidden="1" customWidth="1"/>
    <col min="13" max="16384" width="8.81640625" style="2" hidden="1"/>
  </cols>
  <sheetData>
    <row r="1" spans="1:12" s="12" customFormat="1" ht="44.15" customHeight="1">
      <c r="H1" s="540" t="s">
        <v>856</v>
      </c>
    </row>
    <row r="2" spans="1:12">
      <c r="F2" s="274"/>
    </row>
    <row r="3" spans="1:12" ht="27">
      <c r="B3" s="194" t="s">
        <v>632</v>
      </c>
      <c r="C3" s="274"/>
      <c r="E3" s="272"/>
    </row>
    <row r="4" spans="1:12">
      <c r="E4" s="272"/>
    </row>
    <row r="5" spans="1:12" ht="18">
      <c r="B5" s="1" t="s">
        <v>633</v>
      </c>
      <c r="C5" s="1" t="s">
        <v>634</v>
      </c>
      <c r="D5" s="1" t="s">
        <v>635</v>
      </c>
      <c r="E5" s="273"/>
      <c r="F5" s="1" t="s">
        <v>636</v>
      </c>
      <c r="G5" s="1" t="s">
        <v>870</v>
      </c>
    </row>
    <row r="6" spans="1:12" ht="87.5">
      <c r="A6" s="626"/>
      <c r="B6" s="278"/>
      <c r="C6" s="627" t="s">
        <v>835</v>
      </c>
      <c r="D6" s="230">
        <v>3.4</v>
      </c>
      <c r="E6" s="232" t="s">
        <v>637</v>
      </c>
      <c r="F6" s="21" t="s">
        <v>821</v>
      </c>
      <c r="G6" s="275" t="s">
        <v>822</v>
      </c>
      <c r="L6"/>
    </row>
    <row r="7" spans="1:12" ht="87.5">
      <c r="A7" s="626"/>
      <c r="B7" s="32"/>
      <c r="C7" s="627"/>
      <c r="D7" s="629">
        <v>3.6</v>
      </c>
      <c r="E7" s="627" t="s">
        <v>638</v>
      </c>
      <c r="F7" s="109" t="s">
        <v>824</v>
      </c>
      <c r="G7" s="275" t="s">
        <v>823</v>
      </c>
    </row>
    <row r="8" spans="1:12" ht="87.5">
      <c r="A8" s="626"/>
      <c r="B8" s="32"/>
      <c r="C8" s="627"/>
      <c r="D8" s="629"/>
      <c r="E8" s="627"/>
      <c r="F8" s="21" t="s">
        <v>897</v>
      </c>
      <c r="G8" s="275" t="s">
        <v>823</v>
      </c>
    </row>
    <row r="9" spans="1:12" ht="105">
      <c r="A9" s="231"/>
      <c r="B9" s="278"/>
      <c r="C9" s="627" t="s">
        <v>834</v>
      </c>
      <c r="D9" s="230">
        <v>5.5</v>
      </c>
      <c r="E9" s="627" t="s">
        <v>639</v>
      </c>
      <c r="F9" s="21" t="s">
        <v>825</v>
      </c>
      <c r="G9" s="275" t="s">
        <v>640</v>
      </c>
    </row>
    <row r="10" spans="1:12" ht="87.5">
      <c r="A10" s="231"/>
      <c r="B10" s="276"/>
      <c r="C10" s="628"/>
      <c r="D10" s="231"/>
      <c r="E10" s="627"/>
      <c r="F10" s="109" t="s">
        <v>826</v>
      </c>
      <c r="G10" s="275" t="s">
        <v>640</v>
      </c>
    </row>
    <row r="11" spans="1:12" ht="87.5">
      <c r="A11" s="231"/>
      <c r="B11" s="278"/>
      <c r="C11" s="633" t="s">
        <v>833</v>
      </c>
      <c r="D11" s="230" t="s">
        <v>641</v>
      </c>
      <c r="E11" s="232" t="s">
        <v>891</v>
      </c>
      <c r="F11" s="627" t="s">
        <v>827</v>
      </c>
      <c r="G11" s="631" t="s">
        <v>828</v>
      </c>
    </row>
    <row r="12" spans="1:12" ht="122.5">
      <c r="A12" s="231"/>
      <c r="B12" s="276"/>
      <c r="C12" s="591"/>
      <c r="D12" s="261">
        <v>8.3000000000000007</v>
      </c>
      <c r="E12" s="21" t="s">
        <v>890</v>
      </c>
      <c r="F12" s="630"/>
      <c r="G12" s="632"/>
    </row>
    <row r="13" spans="1:12" ht="227.5">
      <c r="A13" s="231"/>
      <c r="B13" s="276"/>
      <c r="C13" s="591"/>
      <c r="D13" s="261">
        <v>8.6999999999999993</v>
      </c>
      <c r="E13" s="21" t="s">
        <v>642</v>
      </c>
      <c r="F13" s="21" t="s">
        <v>829</v>
      </c>
      <c r="G13" s="275" t="s">
        <v>832</v>
      </c>
    </row>
    <row r="14" spans="1:12" ht="87.5">
      <c r="A14" s="231"/>
      <c r="B14" s="276"/>
      <c r="C14" s="630"/>
      <c r="D14" s="230">
        <v>8.8000000000000007</v>
      </c>
      <c r="E14" s="232" t="s">
        <v>892</v>
      </c>
      <c r="F14" s="21" t="s">
        <v>830</v>
      </c>
      <c r="G14" s="275" t="s">
        <v>831</v>
      </c>
    </row>
    <row r="15" spans="1:12" ht="140">
      <c r="A15" s="41"/>
      <c r="B15" s="278"/>
      <c r="C15" s="538" t="s">
        <v>836</v>
      </c>
      <c r="D15" s="230">
        <v>9.1</v>
      </c>
      <c r="E15" s="537" t="s">
        <v>644</v>
      </c>
      <c r="F15" s="21" t="s">
        <v>837</v>
      </c>
      <c r="G15" s="275" t="s">
        <v>838</v>
      </c>
    </row>
    <row r="16" spans="1:12" ht="70">
      <c r="B16" s="278"/>
      <c r="C16" s="591" t="s">
        <v>839</v>
      </c>
      <c r="D16" s="629">
        <v>10.199999999999999</v>
      </c>
      <c r="E16" s="627" t="s">
        <v>645</v>
      </c>
      <c r="F16" s="21" t="s">
        <v>840</v>
      </c>
      <c r="G16" s="275" t="s">
        <v>643</v>
      </c>
    </row>
    <row r="17" spans="1:7" ht="52.5">
      <c r="B17" s="4"/>
      <c r="C17" s="630"/>
      <c r="D17" s="635"/>
      <c r="E17" s="630"/>
      <c r="F17" s="21" t="s">
        <v>841</v>
      </c>
      <c r="G17" s="275" t="s">
        <v>646</v>
      </c>
    </row>
    <row r="18" spans="1:7" ht="87.5">
      <c r="B18" s="278"/>
      <c r="C18" s="608" t="s">
        <v>854</v>
      </c>
      <c r="D18" s="629">
        <v>12.5</v>
      </c>
      <c r="E18" s="627" t="s">
        <v>647</v>
      </c>
      <c r="F18" s="21" t="s">
        <v>844</v>
      </c>
      <c r="G18" s="275" t="s">
        <v>845</v>
      </c>
    </row>
    <row r="19" spans="1:7" ht="35">
      <c r="B19" s="32"/>
      <c r="C19" s="589"/>
      <c r="D19" s="635"/>
      <c r="E19" s="630"/>
      <c r="F19" s="21" t="s">
        <v>846</v>
      </c>
      <c r="G19" s="275" t="s">
        <v>847</v>
      </c>
    </row>
    <row r="20" spans="1:7" ht="122.5">
      <c r="B20" s="277"/>
      <c r="C20" s="634"/>
      <c r="D20" s="230">
        <v>12.6</v>
      </c>
      <c r="E20" s="21" t="s">
        <v>648</v>
      </c>
      <c r="F20" s="21" t="s">
        <v>842</v>
      </c>
      <c r="G20" s="275" t="s">
        <v>649</v>
      </c>
    </row>
    <row r="21" spans="1:7" ht="105">
      <c r="B21" s="274"/>
      <c r="C21" s="591" t="s">
        <v>650</v>
      </c>
      <c r="D21" s="261">
        <v>13.1</v>
      </c>
      <c r="E21" s="183" t="s">
        <v>651</v>
      </c>
      <c r="F21" s="21" t="s">
        <v>898</v>
      </c>
      <c r="G21" s="275" t="s">
        <v>843</v>
      </c>
    </row>
    <row r="22" spans="1:7" ht="87.5">
      <c r="C22" s="591"/>
      <c r="D22" s="629">
        <v>13.2</v>
      </c>
      <c r="E22" s="627" t="s">
        <v>652</v>
      </c>
      <c r="F22" s="109" t="s">
        <v>849</v>
      </c>
      <c r="G22" s="275" t="s">
        <v>848</v>
      </c>
    </row>
    <row r="23" spans="1:7" ht="157.5">
      <c r="C23" s="591"/>
      <c r="D23" s="635"/>
      <c r="E23" s="630"/>
      <c r="F23" s="21" t="s">
        <v>850</v>
      </c>
      <c r="G23" s="275" t="s">
        <v>843</v>
      </c>
    </row>
    <row r="24" spans="1:7" ht="52.5">
      <c r="A24" s="14"/>
      <c r="B24" s="280"/>
      <c r="C24" s="627" t="s">
        <v>653</v>
      </c>
      <c r="D24" s="261">
        <v>16.5</v>
      </c>
      <c r="E24" s="49" t="s">
        <v>654</v>
      </c>
      <c r="F24" s="271" t="s">
        <v>851</v>
      </c>
      <c r="G24" s="275" t="s">
        <v>852</v>
      </c>
    </row>
    <row r="25" spans="1:7" ht="175">
      <c r="A25" s="14"/>
      <c r="B25" s="252"/>
      <c r="C25" s="630"/>
      <c r="D25" s="261">
        <v>16.600000000000001</v>
      </c>
      <c r="E25" s="21" t="s">
        <v>655</v>
      </c>
      <c r="F25" s="21" t="s">
        <v>656</v>
      </c>
      <c r="G25" s="275"/>
    </row>
    <row r="26" spans="1:7" ht="140">
      <c r="B26"/>
      <c r="C26" s="627" t="s">
        <v>657</v>
      </c>
      <c r="D26" s="260">
        <v>17.16</v>
      </c>
      <c r="E26" s="109" t="s">
        <v>893</v>
      </c>
      <c r="F26" s="109" t="s">
        <v>658</v>
      </c>
      <c r="G26" s="275" t="s">
        <v>832</v>
      </c>
    </row>
    <row r="27" spans="1:7" ht="140">
      <c r="B27" s="253"/>
      <c r="C27" s="630"/>
      <c r="D27" s="260">
        <v>17.7</v>
      </c>
      <c r="E27" s="109" t="s">
        <v>659</v>
      </c>
      <c r="F27" s="109" t="s">
        <v>853</v>
      </c>
      <c r="G27" s="279" t="s">
        <v>855</v>
      </c>
    </row>
    <row r="28" spans="1:7" s="14" customFormat="1">
      <c r="A28" s="48"/>
      <c r="B28" s="48"/>
      <c r="C28" s="265"/>
      <c r="D28" s="270"/>
      <c r="E28" s="265"/>
      <c r="F28" s="265"/>
      <c r="G28" s="147"/>
    </row>
  </sheetData>
  <sheetProtection algorithmName="SHA-512" hashValue="fJaJ/rC1KpfYY60nshSqHtZuNEfwD+UIMrEAgLdMCgoBFEamC/VvsJkM6dO9Fjs88eC6tzsJsjbZOztY2rayaw==" saltValue="bFesUOWxx6uB6oNZ6b9CRA==" spinCount="100000" sheet="1" objects="1" scenarios="1"/>
  <mergeCells count="20">
    <mergeCell ref="C26:C27"/>
    <mergeCell ref="F11:F12"/>
    <mergeCell ref="G11:G12"/>
    <mergeCell ref="C16:C17"/>
    <mergeCell ref="E7:E8"/>
    <mergeCell ref="E9:E10"/>
    <mergeCell ref="C11:C14"/>
    <mergeCell ref="E22:E23"/>
    <mergeCell ref="C21:C23"/>
    <mergeCell ref="C18:C20"/>
    <mergeCell ref="D16:D17"/>
    <mergeCell ref="E16:E17"/>
    <mergeCell ref="D22:D23"/>
    <mergeCell ref="E18:E19"/>
    <mergeCell ref="D18:D19"/>
    <mergeCell ref="A6:A8"/>
    <mergeCell ref="C9:C10"/>
    <mergeCell ref="C6:C8"/>
    <mergeCell ref="D7:D8"/>
    <mergeCell ref="C24:C25"/>
  </mergeCells>
  <hyperlinks>
    <hyperlink ref="H1" location="Home!A1" display="Home" xr:uid="{AE931EA9-F4DC-4FA2-99D1-155BC1CF5279}"/>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DD6CF-002A-4598-9ECD-707237F6EEAA}">
  <sheetPr>
    <tabColor theme="9"/>
  </sheetPr>
  <dimension ref="A1:V170"/>
  <sheetViews>
    <sheetView showGridLines="0" showWhiteSpace="0" zoomScale="110" zoomScaleNormal="110" workbookViewId="0"/>
  </sheetViews>
  <sheetFormatPr defaultColWidth="0" defaultRowHeight="17.5" zeroHeight="1"/>
  <cols>
    <col min="1" max="2" width="8.81640625" style="2" customWidth="1"/>
    <col min="3" max="3" width="75.81640625" style="2" customWidth="1"/>
    <col min="4" max="4" width="11.54296875" style="2" customWidth="1"/>
    <col min="5" max="5" width="13" style="2" customWidth="1"/>
    <col min="6" max="6" width="12.1796875" style="2" customWidth="1"/>
    <col min="7" max="7" width="2.81640625" style="2" customWidth="1"/>
    <col min="8" max="8" width="12.81640625" style="2" customWidth="1"/>
    <col min="9" max="9" width="13.81640625" style="2" customWidth="1"/>
    <col min="10" max="10" width="9.81640625" style="2" bestFit="1" customWidth="1"/>
    <col min="11" max="11" width="2.81640625" customWidth="1"/>
    <col min="12" max="12" width="11.81640625" style="2" customWidth="1"/>
    <col min="13" max="13" width="10.7265625" style="2" customWidth="1"/>
    <col min="14" max="14" width="13.453125" style="2" customWidth="1"/>
    <col min="15" max="15" width="2.81640625" customWidth="1"/>
    <col min="16" max="16" width="13.453125" style="2" customWidth="1"/>
    <col min="17" max="17" width="10.1796875" style="2" bestFit="1" customWidth="1"/>
    <col min="18" max="18" width="10" style="2" hidden="1" customWidth="1"/>
    <col min="19" max="22" width="9.453125" style="2" hidden="1" customWidth="1"/>
    <col min="23" max="16384" width="8.81640625" style="2" hidden="1"/>
  </cols>
  <sheetData>
    <row r="1" spans="2:17" s="12" customFormat="1" ht="44.15" customHeight="1">
      <c r="Q1" s="540" t="s">
        <v>856</v>
      </c>
    </row>
    <row r="2" spans="2:17" ht="22.4" customHeight="1">
      <c r="B2" s="22"/>
      <c r="K2" s="2"/>
      <c r="O2" s="2"/>
    </row>
    <row r="3" spans="2:17" ht="22.4" customHeight="1">
      <c r="B3" s="22"/>
      <c r="C3" s="2" t="s">
        <v>857</v>
      </c>
      <c r="K3" s="2"/>
      <c r="O3" s="2"/>
    </row>
    <row r="4" spans="2:17" ht="22.4" customHeight="1">
      <c r="B4" s="22"/>
      <c r="C4" s="40" t="s">
        <v>3</v>
      </c>
      <c r="K4" s="2"/>
      <c r="O4" s="2"/>
    </row>
    <row r="5" spans="2:17" ht="22.4" customHeight="1">
      <c r="B5" s="22"/>
      <c r="C5" s="40" t="s">
        <v>4</v>
      </c>
      <c r="K5" s="2"/>
      <c r="O5" s="2"/>
    </row>
    <row r="6" spans="2:17" ht="14.5" customHeight="1">
      <c r="B6" s="22"/>
      <c r="K6" s="2"/>
      <c r="O6" s="2"/>
    </row>
    <row r="7" spans="2:17" ht="30" customHeight="1">
      <c r="B7" s="22"/>
      <c r="C7" s="194" t="s">
        <v>5</v>
      </c>
      <c r="K7" s="2"/>
      <c r="O7" s="2"/>
    </row>
    <row r="8" spans="2:17" ht="18.5" thickBot="1">
      <c r="B8" s="22"/>
      <c r="C8" s="57"/>
      <c r="D8" s="59">
        <v>2025</v>
      </c>
      <c r="E8" s="58">
        <v>2024</v>
      </c>
      <c r="F8" s="110">
        <v>2023</v>
      </c>
      <c r="G8" s="501"/>
      <c r="I8" s="191"/>
      <c r="K8" s="2"/>
      <c r="O8" s="2"/>
    </row>
    <row r="9" spans="2:17" ht="22.4" customHeight="1">
      <c r="B9" s="288" t="s">
        <v>6</v>
      </c>
      <c r="C9" s="2" t="s">
        <v>7</v>
      </c>
      <c r="D9" s="286">
        <v>23.24</v>
      </c>
      <c r="E9" s="440">
        <v>23.47</v>
      </c>
      <c r="F9" s="287">
        <v>22.4</v>
      </c>
      <c r="G9" s="287"/>
      <c r="I9" s="193"/>
      <c r="K9" s="2"/>
      <c r="O9" s="2"/>
    </row>
    <row r="10" spans="2:17" ht="22.4" customHeight="1">
      <c r="B10" s="22"/>
      <c r="C10" s="2" t="s">
        <v>8</v>
      </c>
      <c r="D10" s="286">
        <v>16.8</v>
      </c>
      <c r="E10" s="440">
        <v>17.22</v>
      </c>
      <c r="F10" s="287">
        <v>16.3</v>
      </c>
      <c r="G10" s="287"/>
      <c r="I10" s="192"/>
      <c r="K10" s="2"/>
      <c r="O10" s="2"/>
    </row>
    <row r="11" spans="2:17" ht="22.4" customHeight="1">
      <c r="B11" s="22"/>
      <c r="C11" s="2" t="s">
        <v>9</v>
      </c>
      <c r="D11" s="172">
        <v>971</v>
      </c>
      <c r="E11" s="441">
        <v>1011</v>
      </c>
      <c r="F11" s="2">
        <v>972</v>
      </c>
      <c r="K11" s="2"/>
      <c r="O11" s="2"/>
    </row>
    <row r="12" spans="2:17" ht="22.4" customHeight="1">
      <c r="B12" s="22"/>
      <c r="C12" s="2" t="s">
        <v>10</v>
      </c>
      <c r="D12" s="286">
        <v>6.42</v>
      </c>
      <c r="E12" s="440">
        <v>6.25</v>
      </c>
      <c r="F12" s="287">
        <v>6.1</v>
      </c>
      <c r="G12" s="287"/>
      <c r="K12" s="2"/>
      <c r="O12" s="2"/>
    </row>
    <row r="13" spans="2:17" ht="22.4" customHeight="1">
      <c r="B13" s="22"/>
      <c r="C13" s="2" t="s">
        <v>11</v>
      </c>
      <c r="D13" s="54">
        <v>371</v>
      </c>
      <c r="E13" s="442">
        <v>367</v>
      </c>
      <c r="F13" s="111">
        <v>365</v>
      </c>
      <c r="G13" s="111"/>
      <c r="K13" s="2"/>
      <c r="O13" s="2"/>
    </row>
    <row r="14" spans="2:17" ht="22.4" customHeight="1" thickBot="1">
      <c r="B14" s="22"/>
      <c r="C14" s="53" t="s">
        <v>12</v>
      </c>
      <c r="D14" s="60">
        <v>0</v>
      </c>
      <c r="E14" s="443">
        <v>0</v>
      </c>
      <c r="F14" s="112">
        <v>1</v>
      </c>
      <c r="G14" s="111"/>
      <c r="H14" s="14"/>
      <c r="I14" s="14"/>
      <c r="J14" s="14"/>
      <c r="K14" s="14"/>
      <c r="O14" s="2"/>
    </row>
    <row r="15" spans="2:17" ht="18">
      <c r="B15" s="22"/>
      <c r="C15" s="2" t="s">
        <v>734</v>
      </c>
      <c r="H15" s="48"/>
      <c r="I15" s="48"/>
      <c r="J15" s="48"/>
      <c r="K15" s="48"/>
      <c r="O15" s="2"/>
    </row>
    <row r="16" spans="2:17" ht="14.5" customHeight="1">
      <c r="B16" s="524"/>
      <c r="I16" s="14"/>
      <c r="K16" s="2"/>
      <c r="O16" s="2"/>
    </row>
    <row r="17" spans="2:15" ht="30" customHeight="1">
      <c r="B17" s="524"/>
      <c r="C17" s="194" t="s">
        <v>13</v>
      </c>
      <c r="I17" s="14"/>
      <c r="K17" s="2"/>
      <c r="O17" s="2"/>
    </row>
    <row r="18" spans="2:15" ht="18.5" thickBot="1">
      <c r="B18" s="524"/>
      <c r="C18" s="57"/>
      <c r="D18" s="195">
        <v>2025</v>
      </c>
      <c r="E18" s="195"/>
      <c r="F18" s="195"/>
      <c r="G18" s="195"/>
      <c r="H18" s="195"/>
      <c r="I18" s="78">
        <v>2024</v>
      </c>
      <c r="J18" s="78"/>
      <c r="K18" s="78"/>
      <c r="L18" s="78"/>
      <c r="M18" s="78"/>
      <c r="O18" s="2"/>
    </row>
    <row r="19" spans="2:15" ht="18">
      <c r="B19" s="524"/>
      <c r="C19" s="196"/>
      <c r="D19" s="80" t="s">
        <v>14</v>
      </c>
      <c r="E19" s="80" t="s">
        <v>15</v>
      </c>
      <c r="F19" s="80" t="s">
        <v>16</v>
      </c>
      <c r="G19" s="80"/>
      <c r="H19" s="82" t="s">
        <v>17</v>
      </c>
      <c r="I19" s="79" t="s">
        <v>14</v>
      </c>
      <c r="J19" s="79" t="s">
        <v>15</v>
      </c>
      <c r="K19" s="79"/>
      <c r="L19" s="79" t="s">
        <v>16</v>
      </c>
      <c r="M19" s="81" t="s">
        <v>17</v>
      </c>
      <c r="O19" s="2"/>
    </row>
    <row r="20" spans="2:15" ht="22.4" customHeight="1">
      <c r="B20" s="524"/>
      <c r="C20" s="145" t="str">
        <f>'Basis of Preparation'!C16</f>
        <v>Team members who took parental leave</v>
      </c>
      <c r="D20" s="105">
        <v>381</v>
      </c>
      <c r="E20" s="66">
        <v>435</v>
      </c>
      <c r="F20" s="66">
        <v>2</v>
      </c>
      <c r="G20" s="66"/>
      <c r="H20" s="114">
        <v>818</v>
      </c>
      <c r="I20" s="104">
        <v>382</v>
      </c>
      <c r="J20" s="103">
        <v>486</v>
      </c>
      <c r="K20" s="103"/>
      <c r="L20" s="103">
        <v>2</v>
      </c>
      <c r="M20" s="118">
        <v>870</v>
      </c>
      <c r="O20" s="2"/>
    </row>
    <row r="21" spans="2:15" ht="22.4" customHeight="1">
      <c r="B21" s="524"/>
      <c r="C21" s="145" t="str">
        <f>'Basis of Preparation'!C17</f>
        <v>Retention rate for team members who took parental leave</v>
      </c>
      <c r="D21" s="115">
        <v>0.93700787401574803</v>
      </c>
      <c r="E21" s="115">
        <v>0.90804597701149425</v>
      </c>
      <c r="F21" s="115">
        <v>1</v>
      </c>
      <c r="G21" s="115"/>
      <c r="H21" s="116">
        <v>0.92176039119804398</v>
      </c>
      <c r="I21" s="113">
        <v>0.92930000000000001</v>
      </c>
      <c r="J21" s="113">
        <v>0.89510000000000001</v>
      </c>
      <c r="K21" s="113"/>
      <c r="L21" s="113">
        <v>1</v>
      </c>
      <c r="M21" s="119">
        <v>0.9103</v>
      </c>
      <c r="O21" s="2"/>
    </row>
    <row r="22" spans="2:15" ht="22.4" customHeight="1">
      <c r="B22" s="524"/>
      <c r="C22" s="145" t="str">
        <f>'Basis of Preparation'!C18</f>
        <v>Team members whose parental leave ended in the previous reporting period</v>
      </c>
      <c r="D22" s="66">
        <v>382</v>
      </c>
      <c r="E22" s="66">
        <v>486</v>
      </c>
      <c r="F22" s="66">
        <v>2</v>
      </c>
      <c r="G22" s="66"/>
      <c r="H22" s="114">
        <v>870</v>
      </c>
      <c r="I22" s="103">
        <v>431</v>
      </c>
      <c r="J22" s="103">
        <v>492</v>
      </c>
      <c r="K22" s="103"/>
      <c r="L22" s="103">
        <v>0</v>
      </c>
      <c r="M22" s="120">
        <v>923</v>
      </c>
      <c r="O22" s="2"/>
    </row>
    <row r="23" spans="2:15" ht="44.15" customHeight="1" thickBot="1">
      <c r="B23" s="524"/>
      <c r="C23" s="262" t="str">
        <f>'Basis of Preparation'!C19</f>
        <v>Team members returning from parental leave and employed for at least 12 months after their return</v>
      </c>
      <c r="D23" s="60">
        <v>335</v>
      </c>
      <c r="E23" s="60">
        <v>385</v>
      </c>
      <c r="F23" s="60">
        <v>2</v>
      </c>
      <c r="G23" s="60"/>
      <c r="H23" s="117">
        <v>722</v>
      </c>
      <c r="I23" s="112">
        <v>357</v>
      </c>
      <c r="J23" s="112">
        <v>383</v>
      </c>
      <c r="K23" s="112"/>
      <c r="L23" s="112">
        <v>0</v>
      </c>
      <c r="M23" s="121">
        <v>740</v>
      </c>
      <c r="O23" s="2"/>
    </row>
    <row r="24" spans="2:15" ht="14.5" customHeight="1">
      <c r="B24" s="524"/>
      <c r="C24" s="14"/>
      <c r="K24" s="2"/>
      <c r="O24" s="2"/>
    </row>
    <row r="25" spans="2:15" ht="30" customHeight="1">
      <c r="B25" s="14"/>
      <c r="C25" s="194" t="s">
        <v>18</v>
      </c>
      <c r="K25" s="2"/>
      <c r="O25" s="2"/>
    </row>
    <row r="26" spans="2:15" ht="22.5" customHeight="1" thickBot="1">
      <c r="B26" s="14"/>
      <c r="C26" s="57"/>
      <c r="D26" s="59">
        <v>2025</v>
      </c>
      <c r="E26" s="58">
        <v>2024</v>
      </c>
      <c r="F26" s="58">
        <v>2023</v>
      </c>
      <c r="G26" s="502"/>
      <c r="K26" s="2"/>
      <c r="O26" s="2"/>
    </row>
    <row r="27" spans="2:15" ht="22.4" customHeight="1">
      <c r="B27" s="14"/>
      <c r="C27" s="49" t="s">
        <v>19</v>
      </c>
      <c r="D27" s="122">
        <v>0.35957801540761181</v>
      </c>
      <c r="E27" s="444">
        <v>0.36299999999999999</v>
      </c>
      <c r="F27" s="107">
        <v>0.36699999999999999</v>
      </c>
      <c r="G27" s="107"/>
      <c r="K27" s="2"/>
      <c r="O27" s="2"/>
    </row>
    <row r="28" spans="2:15" ht="22.4" customHeight="1">
      <c r="B28" s="14"/>
      <c r="C28" s="8" t="s">
        <v>20</v>
      </c>
      <c r="D28" s="122">
        <v>2.983787512935495E-2</v>
      </c>
      <c r="E28" s="444">
        <v>0.03</v>
      </c>
      <c r="F28" s="107">
        <v>0.03</v>
      </c>
      <c r="G28" s="107"/>
      <c r="K28" s="2"/>
      <c r="O28" s="2"/>
    </row>
    <row r="29" spans="2:15" ht="22.4" customHeight="1">
      <c r="B29" s="14"/>
      <c r="C29" s="8" t="s">
        <v>21</v>
      </c>
      <c r="D29" s="122">
        <v>6.4849948258020013E-2</v>
      </c>
      <c r="E29" s="444">
        <v>6.2E-2</v>
      </c>
      <c r="F29" s="107">
        <v>5.7000000000000002E-2</v>
      </c>
      <c r="G29" s="107"/>
      <c r="K29" s="2"/>
      <c r="O29" s="2"/>
    </row>
    <row r="30" spans="2:15" ht="22.4" customHeight="1">
      <c r="B30" s="14"/>
      <c r="C30" s="8" t="s">
        <v>22</v>
      </c>
      <c r="D30" s="122">
        <v>3.9323904794756816E-2</v>
      </c>
      <c r="E30" s="444">
        <v>3.5999999999999997E-2</v>
      </c>
      <c r="F30" s="107">
        <v>3.5999999999999997E-2</v>
      </c>
      <c r="G30" s="107"/>
      <c r="K30" s="2"/>
      <c r="O30" s="2"/>
    </row>
    <row r="31" spans="2:15" ht="22.4" customHeight="1">
      <c r="B31" s="14"/>
      <c r="C31" s="8" t="s">
        <v>23</v>
      </c>
      <c r="D31" s="122">
        <v>0.31680464527998159</v>
      </c>
      <c r="E31" s="444">
        <v>0.32300000000000001</v>
      </c>
      <c r="F31" s="107">
        <v>0.32</v>
      </c>
      <c r="G31" s="107"/>
      <c r="K31" s="2"/>
      <c r="O31" s="2"/>
    </row>
    <row r="32" spans="2:15" ht="22.4" customHeight="1">
      <c r="B32" s="14"/>
      <c r="C32" s="8" t="s">
        <v>24</v>
      </c>
      <c r="D32" s="122">
        <v>0.38059701492537312</v>
      </c>
      <c r="E32" s="444">
        <v>0.36599999999999999</v>
      </c>
      <c r="F32" s="107">
        <v>0.36338797814207652</v>
      </c>
      <c r="G32" s="107"/>
      <c r="K32" s="2"/>
      <c r="O32" s="2"/>
    </row>
    <row r="33" spans="2:16" ht="22.4" customHeight="1" thickBot="1">
      <c r="B33" s="14"/>
      <c r="C33" s="106" t="s">
        <v>25</v>
      </c>
      <c r="D33" s="123">
        <v>0.625</v>
      </c>
      <c r="E33" s="445">
        <v>0.625</v>
      </c>
      <c r="F33" s="108">
        <v>0.5</v>
      </c>
      <c r="G33" s="107"/>
      <c r="K33" s="2"/>
      <c r="O33" s="2"/>
    </row>
    <row r="34" spans="2:16" ht="14.5" customHeight="1">
      <c r="B34" s="14"/>
      <c r="K34" s="2"/>
      <c r="O34" s="2"/>
    </row>
    <row r="35" spans="2:16" ht="30" customHeight="1">
      <c r="B35" s="14"/>
      <c r="C35" s="194" t="s">
        <v>26</v>
      </c>
      <c r="K35" s="2"/>
      <c r="O35" s="2"/>
    </row>
    <row r="36" spans="2:16" ht="18.5" thickBot="1">
      <c r="B36" s="14"/>
      <c r="C36" s="57"/>
      <c r="D36" s="59">
        <v>2025</v>
      </c>
      <c r="E36" s="58">
        <v>2024</v>
      </c>
      <c r="F36" s="58">
        <v>2023</v>
      </c>
      <c r="G36" s="502"/>
      <c r="K36" s="2"/>
      <c r="O36" s="2"/>
    </row>
    <row r="37" spans="2:16" ht="22.4" customHeight="1">
      <c r="B37" s="14"/>
      <c r="C37" s="49" t="s">
        <v>27</v>
      </c>
      <c r="D37" s="122">
        <v>9.8228617289612477E-2</v>
      </c>
      <c r="E37" s="444">
        <v>9.6000000000000002E-2</v>
      </c>
      <c r="F37" s="107">
        <v>9.3266734394401168E-2</v>
      </c>
      <c r="G37" s="107"/>
      <c r="K37" s="2"/>
      <c r="O37" s="2"/>
    </row>
    <row r="38" spans="2:16" ht="22.4" customHeight="1">
      <c r="B38" s="14"/>
      <c r="C38" s="49" t="s">
        <v>28</v>
      </c>
      <c r="D38" s="122">
        <v>0.40440839257051137</v>
      </c>
      <c r="E38" s="444">
        <v>0.41</v>
      </c>
      <c r="F38" s="107">
        <v>0.41895247770628741</v>
      </c>
      <c r="G38" s="107"/>
      <c r="K38" s="2"/>
      <c r="O38" s="2"/>
    </row>
    <row r="39" spans="2:16" ht="22.4" customHeight="1">
      <c r="B39" s="14"/>
      <c r="C39" s="49" t="s">
        <v>29</v>
      </c>
      <c r="D39" s="122">
        <v>0.49736299013987617</v>
      </c>
      <c r="E39" s="444">
        <v>0.49399999999999999</v>
      </c>
      <c r="F39" s="107">
        <v>0.48778078789931145</v>
      </c>
      <c r="G39" s="107"/>
      <c r="K39" s="2"/>
      <c r="O39" s="2"/>
    </row>
    <row r="40" spans="2:16" ht="22.4" customHeight="1">
      <c r="B40" s="14"/>
      <c r="C40" s="49" t="s">
        <v>30</v>
      </c>
      <c r="D40" s="122">
        <v>3.7262095849575785E-4</v>
      </c>
      <c r="E40" s="444">
        <v>1E-3</v>
      </c>
      <c r="F40" s="107">
        <v>1E-3</v>
      </c>
      <c r="G40" s="107"/>
      <c r="K40" s="2"/>
      <c r="O40" s="2"/>
    </row>
    <row r="41" spans="2:16" ht="22.4" customHeight="1">
      <c r="B41" s="14"/>
      <c r="C41" s="8" t="s">
        <v>31</v>
      </c>
      <c r="D41" s="122">
        <v>0.20075670717725291</v>
      </c>
      <c r="E41" s="444">
        <v>0.224</v>
      </c>
      <c r="F41" s="107">
        <v>0.246</v>
      </c>
      <c r="G41" s="107"/>
      <c r="K41" s="2"/>
      <c r="O41" s="2"/>
    </row>
    <row r="42" spans="2:16" ht="22.4" customHeight="1">
      <c r="B42" s="14"/>
      <c r="C42" s="8" t="s">
        <v>32</v>
      </c>
      <c r="D42" s="122">
        <v>0.44949552854849806</v>
      </c>
      <c r="E42" s="444">
        <v>0.44800000000000001</v>
      </c>
      <c r="F42" s="107">
        <v>0.42</v>
      </c>
      <c r="G42" s="107"/>
      <c r="K42" s="2"/>
      <c r="O42" s="2"/>
    </row>
    <row r="43" spans="2:16" ht="22.4" customHeight="1">
      <c r="B43" s="14"/>
      <c r="C43" s="8" t="s">
        <v>33</v>
      </c>
      <c r="D43" s="122">
        <v>0.27098142627837651</v>
      </c>
      <c r="E43" s="444">
        <v>0.26300000000000001</v>
      </c>
      <c r="F43" s="107">
        <v>0.26500000000000001</v>
      </c>
      <c r="G43" s="107"/>
      <c r="K43" s="2"/>
      <c r="O43" s="2"/>
    </row>
    <row r="44" spans="2:16" ht="22.4" customHeight="1" thickBot="1">
      <c r="B44" s="14"/>
      <c r="C44" s="106" t="s">
        <v>34</v>
      </c>
      <c r="D44" s="123">
        <v>7.8393717037376742E-2</v>
      </c>
      <c r="E44" s="445">
        <v>6.5000000000000002E-2</v>
      </c>
      <c r="F44" s="108">
        <v>6.8000000000000005E-2</v>
      </c>
      <c r="G44" s="107"/>
      <c r="K44" s="2"/>
      <c r="O44" s="2"/>
    </row>
    <row r="45" spans="2:16" ht="14.5" customHeight="1">
      <c r="B45" s="14"/>
      <c r="C45" s="8"/>
      <c r="K45" s="2"/>
    </row>
    <row r="46" spans="2:16" ht="30" customHeight="1">
      <c r="B46" s="14"/>
      <c r="C46" s="194" t="s">
        <v>35</v>
      </c>
      <c r="D46" s="581" t="s">
        <v>14</v>
      </c>
      <c r="E46" s="581"/>
      <c r="F46" s="581"/>
      <c r="G46"/>
      <c r="H46" s="581" t="s">
        <v>15</v>
      </c>
      <c r="I46" s="581"/>
      <c r="J46" s="581"/>
      <c r="L46" s="581" t="s">
        <v>16</v>
      </c>
      <c r="M46" s="581"/>
      <c r="N46" s="581"/>
      <c r="P46" s="500" t="s">
        <v>17</v>
      </c>
    </row>
    <row r="47" spans="2:16" ht="18" hidden="1">
      <c r="B47" s="14"/>
      <c r="C47" s="14"/>
      <c r="D47" s="582" t="s">
        <v>14</v>
      </c>
      <c r="E47" s="582"/>
      <c r="F47" s="582"/>
      <c r="G47"/>
      <c r="H47" s="582" t="s">
        <v>15</v>
      </c>
      <c r="I47" s="582"/>
      <c r="J47" s="582"/>
      <c r="L47" s="582" t="s">
        <v>16</v>
      </c>
      <c r="M47" s="582"/>
      <c r="N47" s="582"/>
      <c r="P47" s="85" t="s">
        <v>17</v>
      </c>
    </row>
    <row r="48" spans="2:16" ht="36.5" thickBot="1">
      <c r="B48" s="14"/>
      <c r="C48" s="83"/>
      <c r="D48" s="84" t="s">
        <v>36</v>
      </c>
      <c r="E48" s="84" t="s">
        <v>37</v>
      </c>
      <c r="F48" s="84" t="s">
        <v>38</v>
      </c>
      <c r="G48"/>
      <c r="H48" s="84" t="s">
        <v>36</v>
      </c>
      <c r="I48" s="84" t="s">
        <v>37</v>
      </c>
      <c r="J48" s="84" t="s">
        <v>39</v>
      </c>
      <c r="L48" s="84" t="s">
        <v>36</v>
      </c>
      <c r="M48" s="84" t="s">
        <v>40</v>
      </c>
      <c r="N48" s="84" t="s">
        <v>41</v>
      </c>
      <c r="P48" s="84"/>
    </row>
    <row r="49" spans="2:19" ht="22.4" customHeight="1">
      <c r="B49" s="14"/>
      <c r="C49" s="14" t="s">
        <v>42</v>
      </c>
      <c r="D49" s="197">
        <v>6437</v>
      </c>
      <c r="E49" s="197">
        <v>651</v>
      </c>
      <c r="F49" s="197">
        <v>7088</v>
      </c>
      <c r="G49"/>
      <c r="H49" s="198">
        <v>2581</v>
      </c>
      <c r="I49" s="198">
        <v>863</v>
      </c>
      <c r="J49" s="198">
        <v>3444</v>
      </c>
      <c r="L49" s="198">
        <v>16</v>
      </c>
      <c r="M49" s="198">
        <v>9</v>
      </c>
      <c r="N49" s="198">
        <v>25</v>
      </c>
      <c r="P49" s="199">
        <v>10557</v>
      </c>
      <c r="S49" s="34"/>
    </row>
    <row r="50" spans="2:19" ht="22.4" customHeight="1">
      <c r="B50" s="14"/>
      <c r="C50" s="14" t="s">
        <v>43</v>
      </c>
      <c r="D50" s="197">
        <v>2893</v>
      </c>
      <c r="E50" s="197">
        <v>417</v>
      </c>
      <c r="F50" s="197">
        <v>3310</v>
      </c>
      <c r="G50"/>
      <c r="H50" s="198">
        <v>1565</v>
      </c>
      <c r="I50" s="198">
        <v>648</v>
      </c>
      <c r="J50" s="198">
        <v>2213</v>
      </c>
      <c r="L50" s="198">
        <v>14</v>
      </c>
      <c r="M50" s="198">
        <v>2</v>
      </c>
      <c r="N50" s="198">
        <v>16</v>
      </c>
      <c r="P50" s="199">
        <v>5539</v>
      </c>
    </row>
    <row r="51" spans="2:19" ht="22.4" customHeight="1">
      <c r="B51" s="14"/>
      <c r="C51" s="14" t="s">
        <v>44</v>
      </c>
      <c r="D51" s="197">
        <v>1263</v>
      </c>
      <c r="E51" s="197">
        <v>218</v>
      </c>
      <c r="F51" s="197">
        <v>1481</v>
      </c>
      <c r="G51"/>
      <c r="H51" s="198">
        <v>402</v>
      </c>
      <c r="I51" s="198">
        <v>261</v>
      </c>
      <c r="J51" s="198">
        <v>663</v>
      </c>
      <c r="L51" s="198">
        <v>7</v>
      </c>
      <c r="M51" s="198">
        <v>1</v>
      </c>
      <c r="N51" s="198">
        <v>8</v>
      </c>
      <c r="P51" s="199">
        <v>2152</v>
      </c>
    </row>
    <row r="52" spans="2:19" ht="22.4" customHeight="1">
      <c r="B52" s="14"/>
      <c r="C52" s="14" t="s">
        <v>45</v>
      </c>
      <c r="D52" s="197">
        <v>304</v>
      </c>
      <c r="E52" s="197">
        <v>28</v>
      </c>
      <c r="F52" s="197">
        <v>332</v>
      </c>
      <c r="G52"/>
      <c r="H52" s="198">
        <v>118</v>
      </c>
      <c r="I52" s="198">
        <v>73</v>
      </c>
      <c r="J52" s="198">
        <v>191</v>
      </c>
      <c r="L52" s="198">
        <v>0</v>
      </c>
      <c r="M52" s="198">
        <v>0</v>
      </c>
      <c r="N52" s="198">
        <v>0</v>
      </c>
      <c r="P52" s="199">
        <v>523</v>
      </c>
    </row>
    <row r="53" spans="2:19" ht="22.4" customHeight="1">
      <c r="B53" s="14"/>
      <c r="C53" s="14" t="s">
        <v>46</v>
      </c>
      <c r="D53" s="197">
        <v>5986</v>
      </c>
      <c r="E53" s="197">
        <v>803</v>
      </c>
      <c r="F53" s="197">
        <v>6789</v>
      </c>
      <c r="G53"/>
      <c r="H53" s="198">
        <v>2897</v>
      </c>
      <c r="I53" s="198">
        <v>980</v>
      </c>
      <c r="J53" s="198">
        <v>3877</v>
      </c>
      <c r="L53" s="198">
        <v>33</v>
      </c>
      <c r="M53" s="198">
        <v>5</v>
      </c>
      <c r="N53" s="198">
        <v>38</v>
      </c>
      <c r="P53" s="199">
        <v>10704</v>
      </c>
    </row>
    <row r="54" spans="2:19" ht="22.4" customHeight="1">
      <c r="B54" s="14"/>
      <c r="C54" s="14" t="s">
        <v>47</v>
      </c>
      <c r="D54" s="197">
        <v>1674</v>
      </c>
      <c r="E54" s="197">
        <v>173</v>
      </c>
      <c r="F54" s="197">
        <v>1847</v>
      </c>
      <c r="G54"/>
      <c r="H54" s="198">
        <v>826</v>
      </c>
      <c r="I54" s="198">
        <v>374</v>
      </c>
      <c r="J54" s="198">
        <v>1200</v>
      </c>
      <c r="L54" s="198">
        <v>6</v>
      </c>
      <c r="M54" s="198">
        <v>5</v>
      </c>
      <c r="N54" s="198">
        <v>11</v>
      </c>
      <c r="P54" s="199">
        <v>3058</v>
      </c>
    </row>
    <row r="55" spans="2:19" ht="22.4" customHeight="1">
      <c r="B55" s="14"/>
      <c r="C55" s="14" t="s">
        <v>48</v>
      </c>
      <c r="D55" s="197">
        <v>414</v>
      </c>
      <c r="E55" s="197">
        <v>48</v>
      </c>
      <c r="F55" s="197">
        <v>462</v>
      </c>
      <c r="G55"/>
      <c r="H55" s="198">
        <v>92</v>
      </c>
      <c r="I55" s="198">
        <v>44</v>
      </c>
      <c r="J55" s="198">
        <v>136</v>
      </c>
      <c r="L55" s="198">
        <v>2</v>
      </c>
      <c r="M55" s="198">
        <v>0</v>
      </c>
      <c r="N55" s="198">
        <v>2</v>
      </c>
      <c r="P55" s="199">
        <v>600</v>
      </c>
    </row>
    <row r="56" spans="2:19" ht="22.4" customHeight="1">
      <c r="B56" s="14"/>
      <c r="C56" s="14" t="s">
        <v>49</v>
      </c>
      <c r="D56" s="197">
        <v>88</v>
      </c>
      <c r="E56" s="197">
        <v>17</v>
      </c>
      <c r="F56" s="197">
        <v>105</v>
      </c>
      <c r="G56"/>
      <c r="H56" s="198">
        <v>72</v>
      </c>
      <c r="I56" s="198">
        <v>30</v>
      </c>
      <c r="J56" s="198">
        <v>102</v>
      </c>
      <c r="L56" s="198">
        <v>0</v>
      </c>
      <c r="M56" s="198">
        <v>0</v>
      </c>
      <c r="N56" s="198">
        <v>0</v>
      </c>
      <c r="P56" s="199">
        <v>207</v>
      </c>
    </row>
    <row r="57" spans="2:19" ht="22.4" customHeight="1">
      <c r="B57" s="14"/>
      <c r="C57" s="14" t="s">
        <v>50</v>
      </c>
      <c r="D57" s="198">
        <v>0</v>
      </c>
      <c r="E57" s="197">
        <v>0</v>
      </c>
      <c r="F57" s="198">
        <v>0</v>
      </c>
      <c r="G57"/>
      <c r="H57" s="198">
        <v>0</v>
      </c>
      <c r="I57" s="198">
        <v>0</v>
      </c>
      <c r="J57" s="198">
        <v>0</v>
      </c>
      <c r="L57" s="198">
        <v>0</v>
      </c>
      <c r="M57" s="198">
        <v>0</v>
      </c>
      <c r="N57" s="198">
        <v>0</v>
      </c>
      <c r="P57" s="199">
        <v>0</v>
      </c>
    </row>
    <row r="58" spans="2:19" ht="22.4" customHeight="1">
      <c r="B58" s="14"/>
      <c r="C58" s="14" t="s">
        <v>51</v>
      </c>
      <c r="D58" s="197">
        <v>24</v>
      </c>
      <c r="E58" s="197">
        <v>0</v>
      </c>
      <c r="F58" s="197">
        <v>24</v>
      </c>
      <c r="G58"/>
      <c r="H58" s="198">
        <v>21</v>
      </c>
      <c r="I58" s="198">
        <v>0</v>
      </c>
      <c r="J58" s="198">
        <v>21</v>
      </c>
      <c r="L58" s="198">
        <v>0</v>
      </c>
      <c r="M58" s="198">
        <v>0</v>
      </c>
      <c r="N58" s="198">
        <v>0</v>
      </c>
      <c r="P58" s="199">
        <v>45</v>
      </c>
    </row>
    <row r="59" spans="2:19" ht="22.4" customHeight="1" thickBot="1">
      <c r="B59" s="14"/>
      <c r="C59" s="124" t="s">
        <v>17</v>
      </c>
      <c r="D59" s="200">
        <v>19083</v>
      </c>
      <c r="E59" s="200">
        <v>2355</v>
      </c>
      <c r="F59" s="200">
        <v>21438</v>
      </c>
      <c r="G59"/>
      <c r="H59" s="200">
        <v>8574</v>
      </c>
      <c r="I59" s="200">
        <v>3273</v>
      </c>
      <c r="J59" s="200">
        <v>11847</v>
      </c>
      <c r="L59" s="200">
        <v>78</v>
      </c>
      <c r="M59" s="200">
        <v>22</v>
      </c>
      <c r="N59" s="200">
        <v>100</v>
      </c>
      <c r="P59" s="200">
        <v>33385</v>
      </c>
    </row>
    <row r="60" spans="2:19" ht="14.5" customHeight="1">
      <c r="B60" s="14"/>
      <c r="G60"/>
    </row>
    <row r="61" spans="2:19" ht="30" customHeight="1">
      <c r="B61" s="14"/>
      <c r="C61" s="194" t="s">
        <v>52</v>
      </c>
      <c r="D61" s="581" t="s">
        <v>14</v>
      </c>
      <c r="E61" s="581"/>
      <c r="F61" s="581"/>
      <c r="G61"/>
      <c r="H61" s="581" t="s">
        <v>15</v>
      </c>
      <c r="I61" s="581"/>
      <c r="J61" s="581"/>
      <c r="L61" s="581" t="s">
        <v>16</v>
      </c>
      <c r="M61" s="581"/>
      <c r="N61" s="581"/>
      <c r="P61" s="500" t="s">
        <v>17</v>
      </c>
    </row>
    <row r="62" spans="2:19" ht="18" hidden="1">
      <c r="B62" s="14"/>
      <c r="C62" s="14"/>
      <c r="D62" s="582" t="s">
        <v>14</v>
      </c>
      <c r="E62" s="582"/>
      <c r="F62" s="582"/>
      <c r="G62"/>
      <c r="H62" s="582" t="s">
        <v>15</v>
      </c>
      <c r="I62" s="582"/>
      <c r="J62" s="582"/>
      <c r="L62" s="582" t="s">
        <v>16</v>
      </c>
      <c r="M62" s="582"/>
      <c r="N62" s="582"/>
      <c r="P62" s="85" t="s">
        <v>17</v>
      </c>
    </row>
    <row r="63" spans="2:19" ht="36.5" thickBot="1">
      <c r="B63" s="14"/>
      <c r="C63" s="83"/>
      <c r="D63" s="84" t="s">
        <v>36</v>
      </c>
      <c r="E63" s="84" t="s">
        <v>37</v>
      </c>
      <c r="F63" s="84" t="s">
        <v>38</v>
      </c>
      <c r="G63"/>
      <c r="H63" s="84" t="s">
        <v>36</v>
      </c>
      <c r="I63" s="84" t="s">
        <v>37</v>
      </c>
      <c r="J63" s="84" t="s">
        <v>39</v>
      </c>
      <c r="L63" s="84" t="s">
        <v>36</v>
      </c>
      <c r="M63" s="84" t="s">
        <v>37</v>
      </c>
      <c r="N63" s="84" t="s">
        <v>41</v>
      </c>
      <c r="P63" s="84"/>
    </row>
    <row r="64" spans="2:19" ht="22.4" customHeight="1">
      <c r="B64" s="14"/>
      <c r="C64" s="14" t="s">
        <v>42</v>
      </c>
      <c r="D64" s="198">
        <v>76</v>
      </c>
      <c r="E64" s="198">
        <v>20</v>
      </c>
      <c r="F64" s="198">
        <v>96</v>
      </c>
      <c r="G64"/>
      <c r="H64" s="198">
        <v>21</v>
      </c>
      <c r="I64" s="198">
        <v>19</v>
      </c>
      <c r="J64" s="198">
        <v>40</v>
      </c>
      <c r="L64" s="198">
        <v>1</v>
      </c>
      <c r="M64" s="198">
        <v>0</v>
      </c>
      <c r="N64" s="198">
        <v>1</v>
      </c>
      <c r="P64" s="199">
        <v>137</v>
      </c>
    </row>
    <row r="65" spans="2:16" ht="22.4" customHeight="1">
      <c r="B65" s="14"/>
      <c r="C65" s="14" t="s">
        <v>43</v>
      </c>
      <c r="D65" s="198">
        <v>37</v>
      </c>
      <c r="E65" s="198">
        <v>17</v>
      </c>
      <c r="F65" s="198">
        <v>54</v>
      </c>
      <c r="G65"/>
      <c r="H65" s="198">
        <v>17</v>
      </c>
      <c r="I65" s="198">
        <v>13</v>
      </c>
      <c r="J65" s="198">
        <v>30</v>
      </c>
      <c r="L65" s="198">
        <v>1</v>
      </c>
      <c r="M65" s="198">
        <v>0</v>
      </c>
      <c r="N65" s="198">
        <v>1</v>
      </c>
      <c r="P65" s="199">
        <v>85</v>
      </c>
    </row>
    <row r="66" spans="2:16" ht="22.4" customHeight="1">
      <c r="B66" s="14"/>
      <c r="C66" s="14" t="s">
        <v>44</v>
      </c>
      <c r="D66" s="198">
        <v>9</v>
      </c>
      <c r="E66" s="198">
        <v>3</v>
      </c>
      <c r="F66" s="198">
        <v>12</v>
      </c>
      <c r="G66"/>
      <c r="H66" s="198">
        <v>5</v>
      </c>
      <c r="I66" s="198">
        <v>5</v>
      </c>
      <c r="J66" s="198">
        <v>10</v>
      </c>
      <c r="L66" s="198">
        <v>0</v>
      </c>
      <c r="M66" s="198">
        <v>0</v>
      </c>
      <c r="N66" s="198">
        <v>0</v>
      </c>
      <c r="P66" s="199">
        <v>22</v>
      </c>
    </row>
    <row r="67" spans="2:16" ht="22.4" customHeight="1">
      <c r="B67" s="14"/>
      <c r="C67" s="14" t="s">
        <v>45</v>
      </c>
      <c r="D67" s="198">
        <v>3</v>
      </c>
      <c r="E67" s="198">
        <v>1</v>
      </c>
      <c r="F67" s="198">
        <v>4</v>
      </c>
      <c r="G67"/>
      <c r="H67" s="198">
        <v>0</v>
      </c>
      <c r="I67" s="198">
        <v>1</v>
      </c>
      <c r="J67" s="198">
        <v>1</v>
      </c>
      <c r="L67" s="198">
        <v>0</v>
      </c>
      <c r="M67" s="198">
        <v>0</v>
      </c>
      <c r="N67" s="198">
        <v>0</v>
      </c>
      <c r="P67" s="199">
        <v>5</v>
      </c>
    </row>
    <row r="68" spans="2:16" ht="22.4" customHeight="1">
      <c r="B68" s="14"/>
      <c r="C68" s="14" t="s">
        <v>46</v>
      </c>
      <c r="D68" s="198">
        <v>41</v>
      </c>
      <c r="E68" s="198">
        <v>24</v>
      </c>
      <c r="F68" s="198">
        <v>65</v>
      </c>
      <c r="G68"/>
      <c r="H68" s="198">
        <v>44</v>
      </c>
      <c r="I68" s="198">
        <v>45</v>
      </c>
      <c r="J68" s="198">
        <v>89</v>
      </c>
      <c r="L68" s="198">
        <v>0</v>
      </c>
      <c r="M68" s="198">
        <v>0</v>
      </c>
      <c r="N68" s="198">
        <v>0</v>
      </c>
      <c r="P68" s="199">
        <v>154</v>
      </c>
    </row>
    <row r="69" spans="2:16" ht="22.4" customHeight="1">
      <c r="B69" s="14"/>
      <c r="C69" s="14" t="s">
        <v>47</v>
      </c>
      <c r="D69" s="198">
        <v>74</v>
      </c>
      <c r="E69" s="198">
        <v>8</v>
      </c>
      <c r="F69" s="198">
        <v>82</v>
      </c>
      <c r="G69"/>
      <c r="H69" s="198">
        <v>54</v>
      </c>
      <c r="I69" s="198">
        <v>19</v>
      </c>
      <c r="J69" s="198">
        <v>73</v>
      </c>
      <c r="L69" s="198">
        <v>2</v>
      </c>
      <c r="M69" s="198">
        <v>0</v>
      </c>
      <c r="N69" s="198">
        <v>2</v>
      </c>
      <c r="P69" s="199">
        <v>157</v>
      </c>
    </row>
    <row r="70" spans="2:16" ht="22.4" customHeight="1">
      <c r="B70" s="14"/>
      <c r="C70" s="14" t="s">
        <v>48</v>
      </c>
      <c r="D70" s="198">
        <v>1</v>
      </c>
      <c r="E70" s="198">
        <v>1</v>
      </c>
      <c r="F70" s="198">
        <v>2</v>
      </c>
      <c r="G70"/>
      <c r="H70" s="198">
        <v>0</v>
      </c>
      <c r="I70" s="198">
        <v>1</v>
      </c>
      <c r="J70" s="198">
        <v>1</v>
      </c>
      <c r="L70" s="198">
        <v>0</v>
      </c>
      <c r="M70" s="198">
        <v>0</v>
      </c>
      <c r="N70" s="198">
        <v>0</v>
      </c>
      <c r="P70" s="199">
        <v>3</v>
      </c>
    </row>
    <row r="71" spans="2:16" ht="22.4" customHeight="1">
      <c r="B71" s="14"/>
      <c r="C71" s="14" t="s">
        <v>49</v>
      </c>
      <c r="D71" s="198">
        <v>1</v>
      </c>
      <c r="E71" s="198">
        <v>0</v>
      </c>
      <c r="F71" s="198">
        <v>1</v>
      </c>
      <c r="G71"/>
      <c r="H71" s="198">
        <v>1</v>
      </c>
      <c r="I71" s="198">
        <v>1</v>
      </c>
      <c r="J71" s="198">
        <v>2</v>
      </c>
      <c r="L71" s="198">
        <v>0</v>
      </c>
      <c r="M71" s="198">
        <v>0</v>
      </c>
      <c r="N71" s="198">
        <v>0</v>
      </c>
      <c r="P71" s="199">
        <v>3</v>
      </c>
    </row>
    <row r="72" spans="2:16" ht="22.4" customHeight="1">
      <c r="B72" s="14"/>
      <c r="C72" s="14" t="s">
        <v>50</v>
      </c>
      <c r="D72" s="198">
        <v>0</v>
      </c>
      <c r="E72" s="198">
        <v>0</v>
      </c>
      <c r="F72" s="198">
        <v>0</v>
      </c>
      <c r="G72"/>
      <c r="H72" s="198">
        <v>0</v>
      </c>
      <c r="I72" s="198">
        <v>0</v>
      </c>
      <c r="J72" s="198">
        <v>0</v>
      </c>
      <c r="L72" s="198">
        <v>0</v>
      </c>
      <c r="M72" s="198">
        <v>0</v>
      </c>
      <c r="N72" s="198">
        <v>0</v>
      </c>
      <c r="P72" s="199">
        <v>0</v>
      </c>
    </row>
    <row r="73" spans="2:16" ht="22.4" customHeight="1">
      <c r="B73" s="14"/>
      <c r="C73" s="14" t="s">
        <v>51</v>
      </c>
      <c r="D73" s="198">
        <v>0</v>
      </c>
      <c r="E73" s="198">
        <v>0</v>
      </c>
      <c r="F73" s="198">
        <v>0</v>
      </c>
      <c r="G73"/>
      <c r="H73" s="198">
        <v>0</v>
      </c>
      <c r="I73" s="198">
        <v>0</v>
      </c>
      <c r="J73" s="198">
        <v>0</v>
      </c>
      <c r="L73" s="198">
        <v>0</v>
      </c>
      <c r="M73" s="198">
        <v>0</v>
      </c>
      <c r="N73" s="198">
        <v>0</v>
      </c>
      <c r="P73" s="199">
        <v>0</v>
      </c>
    </row>
    <row r="74" spans="2:16" ht="22.4" customHeight="1" thickBot="1">
      <c r="B74" s="14"/>
      <c r="C74" s="124" t="s">
        <v>17</v>
      </c>
      <c r="D74" s="201">
        <v>242</v>
      </c>
      <c r="E74" s="201">
        <v>74</v>
      </c>
      <c r="F74" s="201">
        <v>316</v>
      </c>
      <c r="G74"/>
      <c r="H74" s="201">
        <v>142</v>
      </c>
      <c r="I74" s="201">
        <v>104</v>
      </c>
      <c r="J74" s="201">
        <v>246</v>
      </c>
      <c r="L74" s="201">
        <v>4</v>
      </c>
      <c r="M74" s="201">
        <v>0</v>
      </c>
      <c r="N74" s="201">
        <v>4</v>
      </c>
      <c r="P74" s="201">
        <v>566</v>
      </c>
    </row>
    <row r="75" spans="2:16" ht="14.5" customHeight="1">
      <c r="B75" s="14"/>
      <c r="G75"/>
    </row>
    <row r="76" spans="2:16" ht="30" customHeight="1">
      <c r="B76" s="14"/>
      <c r="C76" s="194" t="s">
        <v>53</v>
      </c>
      <c r="D76" s="581" t="s">
        <v>14</v>
      </c>
      <c r="E76" s="581"/>
      <c r="F76" s="581"/>
      <c r="G76"/>
      <c r="H76" s="581" t="s">
        <v>15</v>
      </c>
      <c r="I76" s="581"/>
      <c r="J76" s="581"/>
      <c r="L76" s="581" t="s">
        <v>16</v>
      </c>
      <c r="M76" s="581"/>
      <c r="N76" s="581"/>
      <c r="P76" s="500" t="s">
        <v>17</v>
      </c>
    </row>
    <row r="77" spans="2:16" ht="18" hidden="1">
      <c r="B77" s="14"/>
      <c r="C77" s="14"/>
      <c r="D77" s="582" t="s">
        <v>14</v>
      </c>
      <c r="E77" s="582"/>
      <c r="F77" s="582"/>
      <c r="G77"/>
      <c r="H77" s="582" t="s">
        <v>15</v>
      </c>
      <c r="I77" s="582"/>
      <c r="J77" s="582"/>
      <c r="L77" s="582" t="s">
        <v>16</v>
      </c>
      <c r="M77" s="582"/>
      <c r="N77" s="582"/>
      <c r="P77" s="85" t="s">
        <v>17</v>
      </c>
    </row>
    <row r="78" spans="2:16" ht="36.5" thickBot="1">
      <c r="B78" s="14"/>
      <c r="C78" s="83"/>
      <c r="D78" s="84" t="s">
        <v>36</v>
      </c>
      <c r="E78" s="84" t="s">
        <v>37</v>
      </c>
      <c r="F78" s="84" t="s">
        <v>38</v>
      </c>
      <c r="G78"/>
      <c r="H78" s="84" t="s">
        <v>36</v>
      </c>
      <c r="I78" s="84" t="s">
        <v>37</v>
      </c>
      <c r="J78" s="84" t="s">
        <v>39</v>
      </c>
      <c r="L78" s="84" t="s">
        <v>36</v>
      </c>
      <c r="M78" s="84" t="s">
        <v>37</v>
      </c>
      <c r="N78" s="84" t="s">
        <v>41</v>
      </c>
      <c r="P78" s="84"/>
    </row>
    <row r="79" spans="2:16" ht="22.4" customHeight="1">
      <c r="B79" s="14"/>
      <c r="C79" s="14" t="s">
        <v>42</v>
      </c>
      <c r="D79" s="89">
        <v>6482</v>
      </c>
      <c r="E79" s="89">
        <v>606</v>
      </c>
      <c r="F79" s="89">
        <v>7088</v>
      </c>
      <c r="G79"/>
      <c r="H79" s="89">
        <v>2624</v>
      </c>
      <c r="I79" s="89">
        <v>861</v>
      </c>
      <c r="J79" s="89">
        <v>3485</v>
      </c>
      <c r="L79" s="89">
        <v>11</v>
      </c>
      <c r="M79" s="89">
        <v>6</v>
      </c>
      <c r="N79" s="89">
        <v>17</v>
      </c>
      <c r="P79" s="90">
        <v>10590</v>
      </c>
    </row>
    <row r="80" spans="2:16" ht="22.4" customHeight="1">
      <c r="B80" s="14"/>
      <c r="C80" s="14" t="s">
        <v>43</v>
      </c>
      <c r="D80" s="89">
        <v>2947</v>
      </c>
      <c r="E80" s="89">
        <v>429</v>
      </c>
      <c r="F80" s="89">
        <v>3376</v>
      </c>
      <c r="G80"/>
      <c r="H80" s="89">
        <v>1561</v>
      </c>
      <c r="I80" s="89">
        <v>716</v>
      </c>
      <c r="J80" s="89">
        <v>2277</v>
      </c>
      <c r="L80" s="89">
        <v>11</v>
      </c>
      <c r="M80" s="89">
        <v>2</v>
      </c>
      <c r="N80" s="89">
        <v>13</v>
      </c>
      <c r="P80" s="90">
        <v>5666</v>
      </c>
    </row>
    <row r="81" spans="2:18" ht="22.4" customHeight="1">
      <c r="B81" s="14"/>
      <c r="C81" s="14" t="s">
        <v>44</v>
      </c>
      <c r="D81" s="89">
        <v>1253</v>
      </c>
      <c r="E81" s="89">
        <v>227</v>
      </c>
      <c r="F81" s="89">
        <v>1480</v>
      </c>
      <c r="G81"/>
      <c r="H81" s="89">
        <v>388</v>
      </c>
      <c r="I81" s="89">
        <v>275</v>
      </c>
      <c r="J81" s="89">
        <v>663</v>
      </c>
      <c r="L81" s="89">
        <v>5</v>
      </c>
      <c r="M81" s="89">
        <v>3</v>
      </c>
      <c r="N81" s="89">
        <v>8</v>
      </c>
      <c r="P81" s="90">
        <v>2151</v>
      </c>
    </row>
    <row r="82" spans="2:18" ht="22.4" customHeight="1">
      <c r="B82" s="14"/>
      <c r="C82" s="14" t="s">
        <v>45</v>
      </c>
      <c r="D82" s="89">
        <v>300</v>
      </c>
      <c r="E82" s="89">
        <v>34</v>
      </c>
      <c r="F82" s="89">
        <v>334</v>
      </c>
      <c r="G82"/>
      <c r="H82" s="89">
        <v>107</v>
      </c>
      <c r="I82" s="89">
        <v>70</v>
      </c>
      <c r="J82" s="89">
        <v>177</v>
      </c>
      <c r="L82" s="89">
        <v>0</v>
      </c>
      <c r="M82" s="89">
        <v>0</v>
      </c>
      <c r="N82" s="89">
        <v>0</v>
      </c>
      <c r="P82" s="90">
        <v>511</v>
      </c>
    </row>
    <row r="83" spans="2:18" ht="22.4" customHeight="1">
      <c r="B83" s="14"/>
      <c r="C83" s="14" t="s">
        <v>46</v>
      </c>
      <c r="D83" s="89">
        <v>6158</v>
      </c>
      <c r="E83" s="89">
        <v>823</v>
      </c>
      <c r="F83" s="89">
        <v>6981</v>
      </c>
      <c r="G83"/>
      <c r="H83" s="89">
        <v>3039</v>
      </c>
      <c r="I83" s="89">
        <v>1050</v>
      </c>
      <c r="J83" s="89">
        <v>4089</v>
      </c>
      <c r="L83" s="89">
        <v>31</v>
      </c>
      <c r="M83" s="89">
        <v>5</v>
      </c>
      <c r="N83" s="89">
        <v>36</v>
      </c>
      <c r="P83" s="90">
        <v>11106</v>
      </c>
    </row>
    <row r="84" spans="2:18" ht="22.4" customHeight="1">
      <c r="B84" s="14"/>
      <c r="C84" s="14" t="s">
        <v>47</v>
      </c>
      <c r="D84" s="89">
        <v>1711</v>
      </c>
      <c r="E84" s="89">
        <v>175</v>
      </c>
      <c r="F84" s="89">
        <v>1886</v>
      </c>
      <c r="G84"/>
      <c r="H84" s="89">
        <v>841</v>
      </c>
      <c r="I84" s="89">
        <v>404</v>
      </c>
      <c r="J84" s="89">
        <v>1245</v>
      </c>
      <c r="L84" s="89">
        <v>6</v>
      </c>
      <c r="M84" s="89">
        <v>3</v>
      </c>
      <c r="N84" s="89">
        <v>9</v>
      </c>
      <c r="P84" s="90">
        <v>3140</v>
      </c>
    </row>
    <row r="85" spans="2:18" ht="22.4" customHeight="1">
      <c r="B85" s="14"/>
      <c r="C85" s="14" t="s">
        <v>48</v>
      </c>
      <c r="D85" s="89">
        <v>405</v>
      </c>
      <c r="E85" s="89">
        <v>46</v>
      </c>
      <c r="F85" s="89">
        <v>451</v>
      </c>
      <c r="G85"/>
      <c r="H85" s="89">
        <v>97</v>
      </c>
      <c r="I85" s="89">
        <v>57</v>
      </c>
      <c r="J85" s="89">
        <v>154</v>
      </c>
      <c r="L85" s="89">
        <v>2</v>
      </c>
      <c r="M85" s="89">
        <v>1</v>
      </c>
      <c r="N85" s="89">
        <v>3</v>
      </c>
      <c r="P85" s="90">
        <v>608</v>
      </c>
    </row>
    <row r="86" spans="2:18" ht="22.4" customHeight="1">
      <c r="B86" s="14"/>
      <c r="C86" s="14" t="s">
        <v>49</v>
      </c>
      <c r="D86" s="89">
        <v>86</v>
      </c>
      <c r="E86" s="89">
        <v>17</v>
      </c>
      <c r="F86" s="89">
        <v>103</v>
      </c>
      <c r="G86"/>
      <c r="H86" s="89">
        <v>69</v>
      </c>
      <c r="I86" s="89">
        <v>31</v>
      </c>
      <c r="J86" s="89">
        <v>100</v>
      </c>
      <c r="L86" s="89">
        <v>0</v>
      </c>
      <c r="M86" s="89">
        <v>0</v>
      </c>
      <c r="N86" s="89">
        <v>0</v>
      </c>
      <c r="P86" s="90">
        <v>203</v>
      </c>
    </row>
    <row r="87" spans="2:18" ht="22.4" customHeight="1">
      <c r="B87" s="14"/>
      <c r="C87" s="14" t="s">
        <v>50</v>
      </c>
      <c r="D87" s="89">
        <v>0</v>
      </c>
      <c r="E87" s="89">
        <v>0</v>
      </c>
      <c r="F87" s="89">
        <v>0</v>
      </c>
      <c r="G87"/>
      <c r="H87" s="89">
        <v>0</v>
      </c>
      <c r="I87" s="89">
        <v>0</v>
      </c>
      <c r="J87" s="89">
        <v>0</v>
      </c>
      <c r="L87" s="89">
        <v>0</v>
      </c>
      <c r="M87" s="89">
        <v>0</v>
      </c>
      <c r="N87" s="89">
        <v>0</v>
      </c>
      <c r="P87" s="90">
        <v>0</v>
      </c>
    </row>
    <row r="88" spans="2:18" ht="22.4" customHeight="1">
      <c r="B88" s="14"/>
      <c r="C88" s="14" t="s">
        <v>51</v>
      </c>
      <c r="D88" s="89">
        <v>23</v>
      </c>
      <c r="E88" s="89">
        <v>0</v>
      </c>
      <c r="F88" s="89">
        <v>23</v>
      </c>
      <c r="G88"/>
      <c r="H88" s="89">
        <v>25</v>
      </c>
      <c r="I88" s="89">
        <v>1</v>
      </c>
      <c r="J88" s="89">
        <v>26</v>
      </c>
      <c r="L88" s="89">
        <v>0</v>
      </c>
      <c r="M88" s="89">
        <v>0</v>
      </c>
      <c r="N88" s="89">
        <v>0</v>
      </c>
      <c r="P88" s="90">
        <v>49</v>
      </c>
    </row>
    <row r="89" spans="2:18" ht="22.4" customHeight="1" thickBot="1">
      <c r="B89" s="14"/>
      <c r="C89" s="124" t="s">
        <v>17</v>
      </c>
      <c r="D89" s="125">
        <v>19365</v>
      </c>
      <c r="E89" s="125">
        <v>2357</v>
      </c>
      <c r="F89" s="125">
        <v>21722</v>
      </c>
      <c r="G89"/>
      <c r="H89" s="125">
        <v>8751</v>
      </c>
      <c r="I89" s="125">
        <v>3465</v>
      </c>
      <c r="J89" s="125">
        <v>12216</v>
      </c>
      <c r="L89" s="125">
        <v>66</v>
      </c>
      <c r="M89" s="125">
        <v>20</v>
      </c>
      <c r="N89" s="125">
        <v>86</v>
      </c>
      <c r="P89" s="125">
        <v>34024</v>
      </c>
      <c r="R89" s="34"/>
    </row>
    <row r="90" spans="2:18" ht="14.5" customHeight="1">
      <c r="B90" s="14"/>
      <c r="G90"/>
    </row>
    <row r="91" spans="2:18" ht="30" customHeight="1">
      <c r="B91" s="14"/>
      <c r="C91" s="194" t="s">
        <v>54</v>
      </c>
      <c r="D91" s="581" t="s">
        <v>14</v>
      </c>
      <c r="E91" s="581"/>
      <c r="F91" s="581"/>
      <c r="G91"/>
      <c r="H91" s="581" t="s">
        <v>15</v>
      </c>
      <c r="I91" s="581"/>
      <c r="J91" s="581"/>
      <c r="L91" s="581" t="s">
        <v>16</v>
      </c>
      <c r="M91" s="581"/>
      <c r="N91" s="581"/>
      <c r="P91" s="500" t="s">
        <v>17</v>
      </c>
    </row>
    <row r="92" spans="2:18" ht="18" hidden="1">
      <c r="B92" s="14"/>
      <c r="C92" s="14"/>
      <c r="D92" s="582" t="s">
        <v>14</v>
      </c>
      <c r="E92" s="582"/>
      <c r="F92" s="582"/>
      <c r="G92"/>
      <c r="H92" s="582" t="s">
        <v>15</v>
      </c>
      <c r="I92" s="582"/>
      <c r="J92" s="582"/>
      <c r="L92" s="582" t="s">
        <v>16</v>
      </c>
      <c r="M92" s="582"/>
      <c r="N92" s="582"/>
      <c r="P92" s="85" t="s">
        <v>17</v>
      </c>
    </row>
    <row r="93" spans="2:18" ht="36.5" thickBot="1">
      <c r="B93" s="14"/>
      <c r="C93" s="83"/>
      <c r="D93" s="202" t="s">
        <v>36</v>
      </c>
      <c r="E93" s="202" t="s">
        <v>37</v>
      </c>
      <c r="F93" s="202" t="s">
        <v>38</v>
      </c>
      <c r="G93"/>
      <c r="H93" s="202" t="s">
        <v>36</v>
      </c>
      <c r="I93" s="202" t="s">
        <v>37</v>
      </c>
      <c r="J93" s="202" t="s">
        <v>39</v>
      </c>
      <c r="L93" s="202" t="s">
        <v>36</v>
      </c>
      <c r="M93" s="202" t="s">
        <v>37</v>
      </c>
      <c r="N93" s="202" t="s">
        <v>41</v>
      </c>
      <c r="P93" s="202"/>
    </row>
    <row r="94" spans="2:18" ht="22.4" customHeight="1">
      <c r="B94" s="14"/>
      <c r="C94" s="14" t="s">
        <v>42</v>
      </c>
      <c r="D94" s="89">
        <v>66</v>
      </c>
      <c r="E94" s="89">
        <v>33</v>
      </c>
      <c r="F94" s="89">
        <v>99</v>
      </c>
      <c r="G94"/>
      <c r="H94" s="89">
        <v>25</v>
      </c>
      <c r="I94" s="89">
        <v>16</v>
      </c>
      <c r="J94" s="89">
        <v>41</v>
      </c>
      <c r="L94" s="89">
        <v>0</v>
      </c>
      <c r="M94" s="89">
        <v>0</v>
      </c>
      <c r="N94" s="89">
        <v>0</v>
      </c>
      <c r="P94" s="90">
        <v>140</v>
      </c>
    </row>
    <row r="95" spans="2:18" ht="22.4" customHeight="1">
      <c r="B95" s="14"/>
      <c r="C95" s="14" t="s">
        <v>43</v>
      </c>
      <c r="D95" s="89">
        <v>29</v>
      </c>
      <c r="E95" s="89">
        <v>10</v>
      </c>
      <c r="F95" s="89">
        <v>39</v>
      </c>
      <c r="G95"/>
      <c r="H95" s="89">
        <v>25</v>
      </c>
      <c r="I95" s="89">
        <v>15</v>
      </c>
      <c r="J95" s="89">
        <v>40</v>
      </c>
      <c r="L95" s="89">
        <v>0</v>
      </c>
      <c r="M95" s="89">
        <v>0</v>
      </c>
      <c r="N95" s="89">
        <v>0</v>
      </c>
      <c r="P95" s="90">
        <v>79</v>
      </c>
    </row>
    <row r="96" spans="2:18" ht="22.4" customHeight="1">
      <c r="B96" s="14"/>
      <c r="C96" s="14" t="s">
        <v>44</v>
      </c>
      <c r="D96" s="89">
        <v>29</v>
      </c>
      <c r="E96" s="89">
        <v>8</v>
      </c>
      <c r="F96" s="89">
        <v>37</v>
      </c>
      <c r="G96"/>
      <c r="H96" s="89">
        <v>8</v>
      </c>
      <c r="I96" s="89">
        <v>17</v>
      </c>
      <c r="J96" s="89">
        <v>25</v>
      </c>
      <c r="L96" s="89">
        <v>0</v>
      </c>
      <c r="M96" s="89">
        <v>0</v>
      </c>
      <c r="N96" s="89">
        <v>0</v>
      </c>
      <c r="P96" s="90">
        <v>62</v>
      </c>
    </row>
    <row r="97" spans="2:16" ht="22.4" customHeight="1">
      <c r="B97" s="14"/>
      <c r="C97" s="14" t="s">
        <v>45</v>
      </c>
      <c r="D97" s="89">
        <v>2</v>
      </c>
      <c r="E97" s="89">
        <v>3</v>
      </c>
      <c r="F97" s="89">
        <v>5</v>
      </c>
      <c r="G97"/>
      <c r="H97" s="89">
        <v>2</v>
      </c>
      <c r="I97" s="89">
        <v>1</v>
      </c>
      <c r="J97" s="89">
        <v>3</v>
      </c>
      <c r="L97" s="89">
        <v>0</v>
      </c>
      <c r="M97" s="89">
        <v>0</v>
      </c>
      <c r="N97" s="89">
        <v>0</v>
      </c>
      <c r="P97" s="90">
        <v>8</v>
      </c>
    </row>
    <row r="98" spans="2:16" ht="22.4" customHeight="1">
      <c r="B98" s="14"/>
      <c r="C98" s="14" t="s">
        <v>46</v>
      </c>
      <c r="D98" s="89">
        <v>70</v>
      </c>
      <c r="E98" s="89">
        <v>26</v>
      </c>
      <c r="F98" s="89">
        <v>96</v>
      </c>
      <c r="G98"/>
      <c r="H98" s="89">
        <v>79</v>
      </c>
      <c r="I98" s="89">
        <v>31</v>
      </c>
      <c r="J98" s="89">
        <v>110</v>
      </c>
      <c r="L98" s="89">
        <v>1</v>
      </c>
      <c r="M98" s="89">
        <v>0</v>
      </c>
      <c r="N98" s="89">
        <v>1</v>
      </c>
      <c r="P98" s="90">
        <v>207</v>
      </c>
    </row>
    <row r="99" spans="2:16" ht="22.4" customHeight="1">
      <c r="B99" s="14"/>
      <c r="C99" s="14" t="s">
        <v>47</v>
      </c>
      <c r="D99" s="89">
        <v>76</v>
      </c>
      <c r="E99" s="89">
        <v>11</v>
      </c>
      <c r="F99" s="89">
        <v>87</v>
      </c>
      <c r="G99"/>
      <c r="H99" s="89">
        <v>34</v>
      </c>
      <c r="I99" s="89">
        <v>13</v>
      </c>
      <c r="J99" s="89">
        <v>47</v>
      </c>
      <c r="L99" s="89">
        <v>0</v>
      </c>
      <c r="M99" s="89">
        <v>1</v>
      </c>
      <c r="N99" s="89">
        <v>1</v>
      </c>
      <c r="P99" s="90">
        <v>135</v>
      </c>
    </row>
    <row r="100" spans="2:16" ht="22.4" customHeight="1">
      <c r="B100" s="14"/>
      <c r="C100" s="14" t="s">
        <v>48</v>
      </c>
      <c r="D100" s="89">
        <v>14</v>
      </c>
      <c r="E100" s="89">
        <v>2</v>
      </c>
      <c r="F100" s="89">
        <v>16</v>
      </c>
      <c r="G100"/>
      <c r="H100" s="89">
        <v>1</v>
      </c>
      <c r="I100" s="89">
        <v>3</v>
      </c>
      <c r="J100" s="89">
        <v>4</v>
      </c>
      <c r="L100" s="89">
        <v>0</v>
      </c>
      <c r="M100" s="89">
        <v>0</v>
      </c>
      <c r="N100" s="89">
        <v>0</v>
      </c>
      <c r="P100" s="90">
        <v>20</v>
      </c>
    </row>
    <row r="101" spans="2:16" ht="22.4" customHeight="1">
      <c r="B101" s="14"/>
      <c r="C101" s="14" t="s">
        <v>49</v>
      </c>
      <c r="D101" s="89">
        <v>5</v>
      </c>
      <c r="E101" s="89">
        <v>2</v>
      </c>
      <c r="F101" s="89">
        <v>7</v>
      </c>
      <c r="G101"/>
      <c r="H101" s="89">
        <v>0</v>
      </c>
      <c r="I101" s="89">
        <v>1</v>
      </c>
      <c r="J101" s="89">
        <v>1</v>
      </c>
      <c r="L101" s="89">
        <v>0</v>
      </c>
      <c r="M101" s="89">
        <v>0</v>
      </c>
      <c r="N101" s="89">
        <v>0</v>
      </c>
      <c r="P101" s="90">
        <v>8</v>
      </c>
    </row>
    <row r="102" spans="2:16" ht="22.4" customHeight="1">
      <c r="B102" s="14"/>
      <c r="C102" s="14" t="s">
        <v>50</v>
      </c>
      <c r="D102" s="89">
        <v>0</v>
      </c>
      <c r="E102" s="89">
        <v>0</v>
      </c>
      <c r="F102" s="89">
        <v>0</v>
      </c>
      <c r="G102"/>
      <c r="H102" s="89">
        <v>0</v>
      </c>
      <c r="I102" s="89">
        <v>0</v>
      </c>
      <c r="J102" s="89">
        <v>0</v>
      </c>
      <c r="L102" s="89">
        <v>0</v>
      </c>
      <c r="M102" s="89">
        <v>0</v>
      </c>
      <c r="N102" s="89">
        <v>0</v>
      </c>
      <c r="P102" s="90">
        <v>0</v>
      </c>
    </row>
    <row r="103" spans="2:16" ht="22.4" customHeight="1">
      <c r="B103" s="14"/>
      <c r="C103" s="14" t="s">
        <v>51</v>
      </c>
      <c r="D103" s="89">
        <v>0</v>
      </c>
      <c r="E103" s="89">
        <v>0</v>
      </c>
      <c r="F103" s="89">
        <v>0</v>
      </c>
      <c r="G103"/>
      <c r="H103" s="89">
        <v>0</v>
      </c>
      <c r="I103" s="89">
        <v>0</v>
      </c>
      <c r="J103" s="89">
        <v>0</v>
      </c>
      <c r="L103" s="89">
        <v>0</v>
      </c>
      <c r="M103" s="89">
        <v>0</v>
      </c>
      <c r="N103" s="89">
        <v>0</v>
      </c>
      <c r="P103" s="90">
        <v>0</v>
      </c>
    </row>
    <row r="104" spans="2:16" ht="22.4" customHeight="1" thickBot="1">
      <c r="B104" s="14"/>
      <c r="C104" s="124" t="s">
        <v>17</v>
      </c>
      <c r="D104" s="125">
        <v>291</v>
      </c>
      <c r="E104" s="125">
        <v>95</v>
      </c>
      <c r="F104" s="125">
        <v>386</v>
      </c>
      <c r="G104"/>
      <c r="H104" s="125">
        <v>174</v>
      </c>
      <c r="I104" s="125">
        <v>97</v>
      </c>
      <c r="J104" s="125">
        <v>271</v>
      </c>
      <c r="L104" s="125">
        <v>1</v>
      </c>
      <c r="M104" s="125">
        <v>1</v>
      </c>
      <c r="N104" s="125">
        <v>2</v>
      </c>
      <c r="P104" s="125">
        <v>659</v>
      </c>
    </row>
    <row r="105" spans="2:16" ht="14.5" customHeight="1">
      <c r="B105" s="14"/>
      <c r="G105"/>
    </row>
    <row r="106" spans="2:16" ht="30" customHeight="1">
      <c r="B106" s="14"/>
      <c r="C106" s="194" t="s">
        <v>55</v>
      </c>
      <c r="G106"/>
    </row>
    <row r="107" spans="2:16" ht="18.5" thickBot="1">
      <c r="B107" s="14"/>
      <c r="C107" s="58"/>
      <c r="D107" s="59">
        <v>2025</v>
      </c>
      <c r="E107" s="58">
        <v>2024</v>
      </c>
      <c r="F107" s="58">
        <v>2023</v>
      </c>
      <c r="G107"/>
    </row>
    <row r="108" spans="2:16" ht="22.4" customHeight="1">
      <c r="B108" s="14"/>
      <c r="C108" s="86" t="s">
        <v>14</v>
      </c>
      <c r="D108" s="126">
        <v>0.75</v>
      </c>
      <c r="E108" s="446">
        <v>0.85699999999999998</v>
      </c>
      <c r="F108" s="132">
        <v>0.56000000000000005</v>
      </c>
      <c r="G108"/>
    </row>
    <row r="109" spans="2:16" ht="22.4" customHeight="1">
      <c r="B109" s="14"/>
      <c r="C109" s="86" t="s">
        <v>15</v>
      </c>
      <c r="D109" s="126">
        <v>0.25</v>
      </c>
      <c r="E109" s="446">
        <v>0.14299999999999999</v>
      </c>
      <c r="F109" s="132">
        <v>0.44</v>
      </c>
      <c r="G109"/>
    </row>
    <row r="110" spans="2:16" ht="22.4" customHeight="1">
      <c r="B110" s="14"/>
      <c r="C110" s="86" t="s">
        <v>56</v>
      </c>
      <c r="D110" s="505">
        <v>0</v>
      </c>
      <c r="E110" s="447">
        <v>0</v>
      </c>
      <c r="F110" s="133">
        <v>0</v>
      </c>
      <c r="G110"/>
    </row>
    <row r="111" spans="2:16" ht="22.4" customHeight="1">
      <c r="B111" s="14"/>
      <c r="C111" s="86" t="s">
        <v>57</v>
      </c>
      <c r="D111" s="505">
        <v>1</v>
      </c>
      <c r="E111" s="447">
        <v>3</v>
      </c>
      <c r="F111" s="133">
        <v>0</v>
      </c>
      <c r="G111"/>
    </row>
    <row r="112" spans="2:16" ht="22.4" customHeight="1" thickBot="1">
      <c r="B112" s="14"/>
      <c r="C112" s="53" t="s">
        <v>719</v>
      </c>
      <c r="D112" s="506">
        <v>7</v>
      </c>
      <c r="E112" s="448">
        <v>4</v>
      </c>
      <c r="F112" s="134">
        <v>7</v>
      </c>
      <c r="G112"/>
    </row>
    <row r="113" spans="2:7" ht="14.5" customHeight="1">
      <c r="B113" s="14"/>
      <c r="G113"/>
    </row>
    <row r="114" spans="2:7" ht="30" customHeight="1">
      <c r="B114" s="14"/>
      <c r="C114" s="194" t="s">
        <v>58</v>
      </c>
      <c r="G114"/>
    </row>
    <row r="115" spans="2:7" ht="18.5" thickBot="1">
      <c r="B115" s="14"/>
      <c r="C115" s="58"/>
      <c r="D115" s="59">
        <v>2025</v>
      </c>
      <c r="E115" s="58">
        <v>2024</v>
      </c>
      <c r="F115" s="58">
        <v>2023</v>
      </c>
      <c r="G115"/>
    </row>
    <row r="116" spans="2:7" ht="18">
      <c r="B116" s="14"/>
      <c r="C116" s="128" t="s">
        <v>59</v>
      </c>
      <c r="D116" s="129" t="s">
        <v>60</v>
      </c>
      <c r="E116" s="449" t="s">
        <v>60</v>
      </c>
      <c r="F116" s="130" t="s">
        <v>61</v>
      </c>
      <c r="G116"/>
    </row>
    <row r="117" spans="2:7">
      <c r="B117" s="14"/>
      <c r="C117" s="86" t="s">
        <v>62</v>
      </c>
      <c r="D117" s="126">
        <v>0.53146469647345573</v>
      </c>
      <c r="E117" s="446">
        <v>0.55000000000000004</v>
      </c>
      <c r="F117" s="135">
        <v>0.56000000000000005</v>
      </c>
      <c r="G117"/>
    </row>
    <row r="118" spans="2:7">
      <c r="B118" s="14"/>
      <c r="C118" s="86" t="s">
        <v>63</v>
      </c>
      <c r="D118" s="126">
        <v>0.46853530352654427</v>
      </c>
      <c r="E118" s="446">
        <v>0.45</v>
      </c>
      <c r="F118" s="135">
        <v>0.44</v>
      </c>
      <c r="G118"/>
    </row>
    <row r="119" spans="2:7">
      <c r="B119" s="14"/>
      <c r="C119" s="86" t="s">
        <v>14</v>
      </c>
      <c r="D119" s="126">
        <v>0.62290625806745537</v>
      </c>
      <c r="E119" s="446">
        <v>0.61899999999999999</v>
      </c>
      <c r="F119" s="560">
        <v>0.63100000000000001</v>
      </c>
      <c r="G119"/>
    </row>
    <row r="120" spans="2:7">
      <c r="B120" s="14"/>
      <c r="C120" s="86" t="s">
        <v>15</v>
      </c>
      <c r="D120" s="126">
        <v>0.36965270079421725</v>
      </c>
      <c r="E120" s="446">
        <v>0.375</v>
      </c>
      <c r="F120" s="560">
        <v>0.36699999999999999</v>
      </c>
      <c r="G120"/>
    </row>
    <row r="121" spans="2:7" ht="18" thickBot="1">
      <c r="B121" s="14"/>
      <c r="C121" s="87" t="s">
        <v>16</v>
      </c>
      <c r="D121" s="72">
        <v>7.4258553400859519E-3</v>
      </c>
      <c r="E121" s="450">
        <v>6.0000000000000001E-3</v>
      </c>
      <c r="F121" s="561">
        <v>2.2183272169578792E-3</v>
      </c>
      <c r="G121"/>
    </row>
    <row r="122" spans="2:7" ht="14.5" customHeight="1">
      <c r="B122" s="14"/>
      <c r="G122"/>
    </row>
    <row r="123" spans="2:7" ht="30" customHeight="1">
      <c r="B123" s="14"/>
      <c r="C123" s="194" t="str">
        <f>'Basis of Preparation'!C26</f>
        <v>Total number of new hires</v>
      </c>
    </row>
    <row r="124" spans="2:7" ht="18.5" thickBot="1">
      <c r="B124" s="14"/>
      <c r="C124" s="58"/>
      <c r="D124" s="59">
        <v>2025</v>
      </c>
      <c r="E124" s="58">
        <v>2024</v>
      </c>
      <c r="F124" s="58">
        <v>2023</v>
      </c>
      <c r="G124" s="502"/>
    </row>
    <row r="125" spans="2:7">
      <c r="B125" s="14"/>
      <c r="C125" s="86" t="s">
        <v>14</v>
      </c>
      <c r="D125" s="105">
        <v>1827</v>
      </c>
      <c r="E125" s="451">
        <v>2165</v>
      </c>
      <c r="F125" s="138">
        <v>2651</v>
      </c>
      <c r="G125" s="138"/>
    </row>
    <row r="126" spans="2:7">
      <c r="B126" s="14"/>
      <c r="C126" s="86" t="s">
        <v>15</v>
      </c>
      <c r="D126" s="105">
        <v>1003</v>
      </c>
      <c r="E126" s="451">
        <v>1149</v>
      </c>
      <c r="F126" s="138">
        <v>1335</v>
      </c>
      <c r="G126" s="138"/>
    </row>
    <row r="127" spans="2:7">
      <c r="B127" s="14"/>
      <c r="C127" s="86" t="s">
        <v>16</v>
      </c>
      <c r="D127" s="66">
        <v>0</v>
      </c>
      <c r="E127" s="447">
        <v>5</v>
      </c>
      <c r="F127" s="138">
        <v>19</v>
      </c>
      <c r="G127" s="138"/>
    </row>
    <row r="128" spans="2:7">
      <c r="B128" s="14"/>
      <c r="C128" s="86" t="s">
        <v>27</v>
      </c>
      <c r="D128" s="66">
        <v>812</v>
      </c>
      <c r="E128" s="447">
        <v>929</v>
      </c>
      <c r="F128" s="138">
        <v>1075</v>
      </c>
      <c r="G128" s="138"/>
    </row>
    <row r="129" spans="2:9">
      <c r="B129" s="14"/>
      <c r="C129" s="86" t="s">
        <v>28</v>
      </c>
      <c r="D129" s="105">
        <v>1363</v>
      </c>
      <c r="E129" s="451">
        <v>1573</v>
      </c>
      <c r="F129" s="138">
        <v>1924</v>
      </c>
      <c r="G129" s="138"/>
    </row>
    <row r="130" spans="2:9">
      <c r="B130" s="14"/>
      <c r="C130" s="86" t="s">
        <v>29</v>
      </c>
      <c r="D130" s="66">
        <v>655</v>
      </c>
      <c r="E130" s="447">
        <v>817</v>
      </c>
      <c r="F130" s="138">
        <v>1006</v>
      </c>
      <c r="G130" s="138"/>
    </row>
    <row r="131" spans="2:9">
      <c r="B131" s="14"/>
      <c r="C131" s="86" t="s">
        <v>42</v>
      </c>
      <c r="D131" s="66">
        <v>759</v>
      </c>
      <c r="E131" s="447">
        <v>820</v>
      </c>
      <c r="F131" s="138">
        <v>1002</v>
      </c>
      <c r="G131" s="138"/>
    </row>
    <row r="132" spans="2:9">
      <c r="B132" s="14"/>
      <c r="C132" s="86" t="s">
        <v>43</v>
      </c>
      <c r="D132" s="66">
        <v>460</v>
      </c>
      <c r="E132" s="447">
        <v>602</v>
      </c>
      <c r="F132" s="138">
        <v>556</v>
      </c>
      <c r="G132" s="138"/>
    </row>
    <row r="133" spans="2:9">
      <c r="B133" s="14"/>
      <c r="C133" s="86" t="s">
        <v>44</v>
      </c>
      <c r="D133" s="66">
        <v>133</v>
      </c>
      <c r="E133" s="447">
        <v>165</v>
      </c>
      <c r="F133" s="138">
        <v>261</v>
      </c>
      <c r="G133" s="138"/>
    </row>
    <row r="134" spans="2:9">
      <c r="B134" s="14"/>
      <c r="C134" s="86" t="s">
        <v>45</v>
      </c>
      <c r="D134" s="66">
        <v>29</v>
      </c>
      <c r="E134" s="447">
        <v>44</v>
      </c>
      <c r="F134" s="138">
        <v>45</v>
      </c>
      <c r="G134" s="138"/>
    </row>
    <row r="135" spans="2:9">
      <c r="B135" s="14"/>
      <c r="C135" s="86" t="s">
        <v>46</v>
      </c>
      <c r="D135" s="105">
        <v>1009</v>
      </c>
      <c r="E135" s="451">
        <v>1167</v>
      </c>
      <c r="F135" s="138">
        <v>1639</v>
      </c>
      <c r="G135" s="138"/>
    </row>
    <row r="136" spans="2:9">
      <c r="B136" s="14"/>
      <c r="C136" s="86" t="s">
        <v>47</v>
      </c>
      <c r="D136" s="66">
        <v>347</v>
      </c>
      <c r="E136" s="447">
        <v>399</v>
      </c>
      <c r="F136" s="138">
        <v>381</v>
      </c>
      <c r="G136" s="138"/>
    </row>
    <row r="137" spans="2:9">
      <c r="B137" s="14"/>
      <c r="C137" s="86" t="s">
        <v>48</v>
      </c>
      <c r="D137" s="66">
        <v>64</v>
      </c>
      <c r="E137" s="447">
        <v>80</v>
      </c>
      <c r="F137" s="138">
        <v>89</v>
      </c>
      <c r="G137" s="138"/>
    </row>
    <row r="138" spans="2:9">
      <c r="B138" s="14"/>
      <c r="C138" s="86" t="s">
        <v>49</v>
      </c>
      <c r="D138" s="66">
        <v>29</v>
      </c>
      <c r="E138" s="447">
        <v>42</v>
      </c>
      <c r="F138" s="138">
        <v>32</v>
      </c>
      <c r="G138" s="138"/>
    </row>
    <row r="139" spans="2:9" ht="18.5" thickBot="1">
      <c r="B139" s="14"/>
      <c r="C139" s="88" t="s">
        <v>17</v>
      </c>
      <c r="D139" s="131">
        <v>2830</v>
      </c>
      <c r="E139" s="452">
        <v>3319</v>
      </c>
      <c r="F139" s="139">
        <v>4005</v>
      </c>
      <c r="G139" s="504"/>
      <c r="H139" s="91"/>
      <c r="I139" s="91"/>
    </row>
    <row r="140" spans="2:9" ht="14.5" customHeight="1">
      <c r="B140" s="14"/>
    </row>
    <row r="141" spans="2:9" ht="30" customHeight="1">
      <c r="B141" s="14"/>
      <c r="C141" s="194" t="str">
        <f>'Basis of Preparation'!C27</f>
        <v>Total number of exits</v>
      </c>
    </row>
    <row r="142" spans="2:9" ht="18.5" thickBot="1">
      <c r="B142" s="14"/>
      <c r="C142" s="58"/>
      <c r="D142" s="59">
        <v>2025</v>
      </c>
      <c r="E142" s="58">
        <v>2024</v>
      </c>
      <c r="F142" s="58">
        <v>2023</v>
      </c>
      <c r="G142" s="502"/>
    </row>
    <row r="143" spans="2:9">
      <c r="B143" s="14"/>
      <c r="C143" s="86" t="s">
        <v>14</v>
      </c>
      <c r="D143" s="105">
        <v>2723</v>
      </c>
      <c r="E143" s="451">
        <v>3186</v>
      </c>
      <c r="F143" s="138">
        <v>4006</v>
      </c>
      <c r="G143" s="138"/>
    </row>
    <row r="144" spans="2:9">
      <c r="B144" s="14"/>
      <c r="C144" s="86" t="s">
        <v>15</v>
      </c>
      <c r="D144" s="105">
        <v>1746</v>
      </c>
      <c r="E144" s="451">
        <v>1978</v>
      </c>
      <c r="F144" s="138">
        <v>2395</v>
      </c>
      <c r="G144" s="138"/>
    </row>
    <row r="145" spans="2:9">
      <c r="B145" s="14"/>
      <c r="C145" s="86" t="s">
        <v>16</v>
      </c>
      <c r="D145" s="105">
        <v>15</v>
      </c>
      <c r="E145" s="451">
        <v>20</v>
      </c>
      <c r="F145" s="138">
        <v>24</v>
      </c>
      <c r="G145" s="138"/>
    </row>
    <row r="146" spans="2:9">
      <c r="B146" s="14"/>
      <c r="C146" s="86" t="s">
        <v>27</v>
      </c>
      <c r="D146" s="105">
        <v>725</v>
      </c>
      <c r="E146" s="451">
        <v>938</v>
      </c>
      <c r="F146" s="138">
        <v>1302</v>
      </c>
      <c r="G146" s="138"/>
    </row>
    <row r="147" spans="2:9">
      <c r="B147" s="14"/>
      <c r="C147" s="86" t="s">
        <v>28</v>
      </c>
      <c r="D147" s="105">
        <v>1699</v>
      </c>
      <c r="E147" s="451">
        <v>2016</v>
      </c>
      <c r="F147" s="138">
        <v>2705</v>
      </c>
      <c r="G147" s="138"/>
    </row>
    <row r="148" spans="2:9">
      <c r="B148" s="14"/>
      <c r="C148" s="86" t="s">
        <v>29</v>
      </c>
      <c r="D148" s="105">
        <v>2060</v>
      </c>
      <c r="E148" s="451">
        <v>2230</v>
      </c>
      <c r="F148" s="138">
        <v>2418</v>
      </c>
      <c r="G148" s="138"/>
    </row>
    <row r="149" spans="2:9">
      <c r="B149" s="14"/>
      <c r="C149" s="86" t="s">
        <v>42</v>
      </c>
      <c r="D149" s="105">
        <v>1193</v>
      </c>
      <c r="E149" s="451">
        <v>1381</v>
      </c>
      <c r="F149" s="138">
        <v>1598</v>
      </c>
      <c r="G149" s="138"/>
    </row>
    <row r="150" spans="2:9">
      <c r="B150" s="14"/>
      <c r="C150" s="86" t="s">
        <v>43</v>
      </c>
      <c r="D150" s="105">
        <v>847</v>
      </c>
      <c r="E150" s="451">
        <v>941</v>
      </c>
      <c r="F150" s="138">
        <v>1200</v>
      </c>
      <c r="G150" s="138"/>
    </row>
    <row r="151" spans="2:9">
      <c r="B151" s="14"/>
      <c r="C151" s="86" t="s">
        <v>44</v>
      </c>
      <c r="D151" s="105">
        <v>279</v>
      </c>
      <c r="E151" s="451">
        <v>321</v>
      </c>
      <c r="F151" s="138">
        <v>305</v>
      </c>
      <c r="G151" s="138"/>
    </row>
    <row r="152" spans="2:9">
      <c r="B152" s="14"/>
      <c r="C152" s="86" t="s">
        <v>45</v>
      </c>
      <c r="D152" s="105">
        <v>44</v>
      </c>
      <c r="E152" s="451">
        <v>68</v>
      </c>
      <c r="F152" s="138">
        <v>67</v>
      </c>
      <c r="G152" s="138"/>
    </row>
    <row r="153" spans="2:9">
      <c r="B153" s="14"/>
      <c r="C153" s="86" t="s">
        <v>46</v>
      </c>
      <c r="D153" s="105">
        <v>1498</v>
      </c>
      <c r="E153" s="451">
        <v>1780</v>
      </c>
      <c r="F153" s="138">
        <v>2408</v>
      </c>
      <c r="G153" s="138"/>
    </row>
    <row r="154" spans="2:9">
      <c r="B154" s="14"/>
      <c r="C154" s="86" t="s">
        <v>47</v>
      </c>
      <c r="D154" s="105">
        <v>471</v>
      </c>
      <c r="E154" s="451">
        <v>534</v>
      </c>
      <c r="F154" s="138">
        <v>648</v>
      </c>
      <c r="G154" s="138"/>
    </row>
    <row r="155" spans="2:9">
      <c r="B155" s="14"/>
      <c r="C155" s="86" t="s">
        <v>48</v>
      </c>
      <c r="D155" s="105">
        <v>109</v>
      </c>
      <c r="E155" s="451">
        <v>111</v>
      </c>
      <c r="F155" s="138">
        <v>145</v>
      </c>
      <c r="G155" s="138"/>
      <c r="H155" s="91"/>
      <c r="I155" s="91"/>
    </row>
    <row r="156" spans="2:9">
      <c r="B156" s="14"/>
      <c r="C156" s="86" t="s">
        <v>49</v>
      </c>
      <c r="D156" s="105">
        <v>43</v>
      </c>
      <c r="E156" s="451">
        <v>48</v>
      </c>
      <c r="F156" s="138">
        <v>54</v>
      </c>
      <c r="G156" s="138"/>
      <c r="H156" s="91"/>
      <c r="I156" s="91"/>
    </row>
    <row r="157" spans="2:9" ht="18.5" thickBot="1">
      <c r="B157" s="14"/>
      <c r="C157" s="88" t="s">
        <v>17</v>
      </c>
      <c r="D157" s="131">
        <v>4484</v>
      </c>
      <c r="E157" s="452">
        <v>5184</v>
      </c>
      <c r="F157" s="139">
        <v>6425</v>
      </c>
      <c r="G157" s="504"/>
      <c r="H157" s="91"/>
      <c r="I157" s="91"/>
    </row>
    <row r="158" spans="2:9" ht="14.5" customHeight="1">
      <c r="B158" s="14"/>
    </row>
    <row r="159" spans="2:9" ht="30" customHeight="1">
      <c r="B159" s="14"/>
      <c r="C159" s="194" t="str">
        <f>'Basis of Preparation'!C28</f>
        <v>Turnover rate</v>
      </c>
    </row>
    <row r="160" spans="2:9" ht="18.5" thickBot="1">
      <c r="B160" s="14"/>
      <c r="C160" s="58"/>
      <c r="D160" s="59">
        <v>2025</v>
      </c>
      <c r="E160" s="58">
        <v>2024</v>
      </c>
      <c r="F160" s="58">
        <v>2023</v>
      </c>
      <c r="G160" s="502"/>
    </row>
    <row r="161" spans="2:7" ht="18" thickBot="1">
      <c r="B161" s="14"/>
      <c r="C161" s="92" t="s">
        <v>64</v>
      </c>
      <c r="D161" s="174">
        <v>0.1222</v>
      </c>
      <c r="E161" s="453">
        <v>0.13800000000000001</v>
      </c>
      <c r="F161" s="127">
        <v>0.14099999999999999</v>
      </c>
      <c r="G161" s="503"/>
    </row>
    <row r="162" spans="2:7" ht="14.5" customHeight="1">
      <c r="B162" s="14"/>
    </row>
    <row r="163" spans="2:7" ht="27">
      <c r="B163" s="14"/>
      <c r="C163" s="194" t="s">
        <v>697</v>
      </c>
    </row>
    <row r="164" spans="2:7" ht="18.5" thickBot="1">
      <c r="B164" s="14"/>
      <c r="C164" s="58"/>
      <c r="D164" s="59">
        <v>2025</v>
      </c>
      <c r="E164" s="58">
        <v>2024</v>
      </c>
      <c r="F164" s="58">
        <v>2023</v>
      </c>
      <c r="G164" s="502"/>
    </row>
    <row r="165" spans="2:7" ht="18">
      <c r="B165" s="14"/>
      <c r="C165" s="517" t="s">
        <v>698</v>
      </c>
      <c r="D165" s="523">
        <v>0.73</v>
      </c>
      <c r="E165" s="518">
        <v>0.72</v>
      </c>
      <c r="F165" s="518">
        <v>0.69</v>
      </c>
      <c r="G165" s="502"/>
    </row>
    <row r="166" spans="2:7" ht="18">
      <c r="B166" s="14"/>
      <c r="C166" s="517" t="s">
        <v>699</v>
      </c>
      <c r="D166" s="351">
        <v>0.75</v>
      </c>
      <c r="E166" s="518" t="s">
        <v>182</v>
      </c>
      <c r="F166" s="519" t="s">
        <v>182</v>
      </c>
      <c r="G166" s="497"/>
    </row>
    <row r="167" spans="2:7" ht="18">
      <c r="B167" s="14"/>
      <c r="C167" s="517" t="s">
        <v>700</v>
      </c>
      <c r="D167" s="351">
        <v>0.65</v>
      </c>
      <c r="E167" s="518">
        <v>0.63</v>
      </c>
      <c r="F167" s="519">
        <v>0.61</v>
      </c>
      <c r="G167" s="497"/>
    </row>
    <row r="168" spans="2:7" ht="18.5" thickBot="1">
      <c r="B168" s="14"/>
      <c r="C168" s="520" t="s">
        <v>730</v>
      </c>
      <c r="D168" s="353">
        <v>0.7</v>
      </c>
      <c r="E168" s="521">
        <v>0.66</v>
      </c>
      <c r="F168" s="521" t="s">
        <v>182</v>
      </c>
      <c r="G168" s="497"/>
    </row>
    <row r="169" spans="2:7"/>
    <row r="170" spans="2:7"/>
  </sheetData>
  <sheetProtection algorithmName="SHA-512" hashValue="7II+dImHbjYXmIBrLpddNBAuyIz6g0XLGbGDudkf/7la0r+ciHskcaAyABXNKC/8MP3ADP9dYf2VJqiv5QwdnQ==" saltValue="vwl/d49GPzdgP7RHsQNetA==" spinCount="100000" sheet="1" objects="1" scenarios="1"/>
  <mergeCells count="24">
    <mergeCell ref="D92:F92"/>
    <mergeCell ref="H92:J92"/>
    <mergeCell ref="L92:N92"/>
    <mergeCell ref="D62:F62"/>
    <mergeCell ref="H62:J62"/>
    <mergeCell ref="L62:N62"/>
    <mergeCell ref="D91:F91"/>
    <mergeCell ref="H91:J91"/>
    <mergeCell ref="L91:N91"/>
    <mergeCell ref="D77:F77"/>
    <mergeCell ref="H77:J77"/>
    <mergeCell ref="L77:N77"/>
    <mergeCell ref="D76:F76"/>
    <mergeCell ref="H76:J76"/>
    <mergeCell ref="L76:N76"/>
    <mergeCell ref="D46:F46"/>
    <mergeCell ref="H46:J46"/>
    <mergeCell ref="L46:N46"/>
    <mergeCell ref="D61:F61"/>
    <mergeCell ref="H61:J61"/>
    <mergeCell ref="L61:N61"/>
    <mergeCell ref="D47:F47"/>
    <mergeCell ref="H47:J47"/>
    <mergeCell ref="L47:N47"/>
  </mergeCells>
  <hyperlinks>
    <hyperlink ref="Q1" location="Home!A1" display="Home" xr:uid="{7B390DC4-A41D-4239-BBA6-7FA4FB3AFCC6}"/>
  </hyperlinks>
  <pageMargins left="0.7" right="0.7" top="0.75" bottom="0.75" header="0.3" footer="0.3"/>
  <pageSetup paperSize="9" scale="4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2D930-A531-4C62-B1D8-E967627E9925}">
  <sheetPr>
    <tabColor theme="9"/>
  </sheetPr>
  <dimension ref="A1:M30"/>
  <sheetViews>
    <sheetView showGridLines="0" zoomScale="110" zoomScaleNormal="110" workbookViewId="0"/>
  </sheetViews>
  <sheetFormatPr defaultColWidth="0" defaultRowHeight="17.5" zeroHeight="1"/>
  <cols>
    <col min="1" max="2" width="8.81640625" style="2" customWidth="1"/>
    <col min="3" max="3" width="75.81640625" style="2" customWidth="1"/>
    <col min="4" max="6" width="13.1796875" style="2" customWidth="1"/>
    <col min="7" max="9" width="8.81640625" style="2" customWidth="1"/>
    <col min="10" max="13" width="0" style="2" hidden="1" customWidth="1"/>
    <col min="14" max="16384" width="8.81640625" style="2" hidden="1"/>
  </cols>
  <sheetData>
    <row r="1" spans="2:9" s="12" customFormat="1" ht="44.15" customHeight="1">
      <c r="I1" s="540" t="s">
        <v>856</v>
      </c>
    </row>
    <row r="2" spans="2:9" ht="22.4" customHeight="1"/>
    <row r="3" spans="2:9" ht="22.4" customHeight="1">
      <c r="C3" s="2" t="s">
        <v>857</v>
      </c>
    </row>
    <row r="4" spans="2:9" ht="14.5" customHeight="1"/>
    <row r="5" spans="2:9" ht="30" customHeight="1">
      <c r="B5" s="525"/>
      <c r="C5" s="194" t="s">
        <v>65</v>
      </c>
      <c r="D5" s="14"/>
      <c r="E5" s="14"/>
      <c r="F5" s="14"/>
    </row>
    <row r="6" spans="2:9" ht="22.4" customHeight="1" thickBot="1">
      <c r="B6" s="525"/>
      <c r="C6" s="554"/>
      <c r="D6" s="94">
        <v>2025</v>
      </c>
      <c r="E6" s="461">
        <v>2024</v>
      </c>
      <c r="F6" s="93">
        <v>2023</v>
      </c>
    </row>
    <row r="7" spans="2:9" ht="22.4" customHeight="1">
      <c r="B7" s="525"/>
      <c r="C7" s="557" t="s">
        <v>66</v>
      </c>
      <c r="D7" s="95">
        <v>1.1599999999999999</v>
      </c>
      <c r="E7" s="462">
        <v>1.1599999999999999</v>
      </c>
      <c r="F7" s="98">
        <v>1.26</v>
      </c>
    </row>
    <row r="8" spans="2:9" ht="35">
      <c r="C8" s="558" t="s">
        <v>67</v>
      </c>
      <c r="D8" s="97">
        <v>2</v>
      </c>
      <c r="E8" s="463">
        <v>4</v>
      </c>
      <c r="F8" s="96">
        <v>2</v>
      </c>
    </row>
    <row r="9" spans="2:9" ht="22.4" customHeight="1" thickBot="1">
      <c r="C9" s="559" t="s">
        <v>68</v>
      </c>
      <c r="D9" s="100">
        <v>0</v>
      </c>
      <c r="E9" s="464">
        <v>0</v>
      </c>
      <c r="F9" s="99">
        <v>0</v>
      </c>
    </row>
    <row r="10" spans="2:9" ht="14.5" customHeight="1"/>
    <row r="11" spans="2:9" ht="30" customHeight="1">
      <c r="B11" s="525"/>
      <c r="C11" s="194" t="s">
        <v>69</v>
      </c>
    </row>
    <row r="12" spans="2:9" ht="22.4" customHeight="1" thickBot="1">
      <c r="C12" s="554"/>
      <c r="D12" s="94">
        <v>2025</v>
      </c>
      <c r="E12" s="461">
        <v>2024</v>
      </c>
      <c r="F12" s="93">
        <v>2023</v>
      </c>
    </row>
    <row r="13" spans="2:9" ht="22.4" customHeight="1">
      <c r="C13" s="555" t="s">
        <v>70</v>
      </c>
      <c r="D13" s="136">
        <v>4118</v>
      </c>
      <c r="E13" s="465">
        <v>4198</v>
      </c>
      <c r="F13" s="304">
        <v>4271</v>
      </c>
      <c r="G13" s="91"/>
    </row>
    <row r="14" spans="2:9" ht="22.4" customHeight="1">
      <c r="C14" s="555" t="s">
        <v>71</v>
      </c>
      <c r="D14" s="136">
        <v>3454</v>
      </c>
      <c r="E14" s="465">
        <v>3520</v>
      </c>
      <c r="F14" s="304">
        <v>3571</v>
      </c>
    </row>
    <row r="15" spans="2:9" ht="22.4" customHeight="1">
      <c r="C15" s="555" t="s">
        <v>72</v>
      </c>
      <c r="D15" s="136">
        <v>831</v>
      </c>
      <c r="E15" s="465">
        <v>693</v>
      </c>
      <c r="F15" s="137">
        <v>672</v>
      </c>
    </row>
    <row r="16" spans="2:9" ht="22.4" customHeight="1">
      <c r="C16" s="555" t="s">
        <v>73</v>
      </c>
      <c r="D16" s="136">
        <v>919</v>
      </c>
      <c r="E16" s="465">
        <v>773</v>
      </c>
      <c r="F16" s="137">
        <v>710</v>
      </c>
    </row>
    <row r="17" spans="3:6" ht="22.4" customHeight="1">
      <c r="C17" s="555" t="s">
        <v>74</v>
      </c>
      <c r="D17" s="136">
        <v>70145</v>
      </c>
      <c r="E17" s="465">
        <v>59883</v>
      </c>
      <c r="F17" s="137">
        <v>57000</v>
      </c>
    </row>
    <row r="18" spans="3:6" ht="22.4" customHeight="1" thickBot="1">
      <c r="C18" s="556" t="s">
        <v>75</v>
      </c>
      <c r="D18" s="515">
        <v>0.61499999999999999</v>
      </c>
      <c r="E18" s="466">
        <v>0.66</v>
      </c>
      <c r="F18" s="225">
        <v>0.66</v>
      </c>
    </row>
    <row r="19" spans="3:6" ht="14.5" customHeight="1"/>
    <row r="20" spans="3:6" ht="30" customHeight="1">
      <c r="C20" s="194" t="s">
        <v>76</v>
      </c>
    </row>
    <row r="21" spans="3:6" ht="22.4" customHeight="1" thickBot="1">
      <c r="C21" s="554"/>
      <c r="D21" s="94">
        <v>2025</v>
      </c>
      <c r="E21" s="461">
        <v>2024</v>
      </c>
      <c r="F21" s="93">
        <v>2023</v>
      </c>
    </row>
    <row r="22" spans="3:6" ht="22.4" customHeight="1">
      <c r="C22" s="555" t="s">
        <v>77</v>
      </c>
      <c r="D22" s="490">
        <v>204.6</v>
      </c>
      <c r="E22" s="467">
        <v>202.1</v>
      </c>
      <c r="F22" s="206">
        <v>202</v>
      </c>
    </row>
    <row r="23" spans="3:6" ht="22.4" customHeight="1">
      <c r="C23" s="555" t="s">
        <v>78</v>
      </c>
      <c r="D23" s="95">
        <v>9.8000000000000007</v>
      </c>
      <c r="E23" s="462">
        <v>8.9600000000000009</v>
      </c>
      <c r="F23" s="289">
        <v>8.8000000000000007</v>
      </c>
    </row>
    <row r="24" spans="3:6" ht="22.4" customHeight="1">
      <c r="C24" s="555" t="s">
        <v>79</v>
      </c>
      <c r="D24" s="136">
        <v>918</v>
      </c>
      <c r="E24" s="465">
        <v>885</v>
      </c>
      <c r="F24" s="91">
        <v>813</v>
      </c>
    </row>
    <row r="25" spans="3:6" ht="22.4" customHeight="1">
      <c r="C25" s="555" t="s">
        <v>80</v>
      </c>
      <c r="D25" s="203">
        <v>256000</v>
      </c>
      <c r="E25" s="468">
        <v>243106</v>
      </c>
      <c r="F25" s="470">
        <v>234000</v>
      </c>
    </row>
    <row r="26" spans="3:6" ht="22.4" customHeight="1">
      <c r="C26" s="555" t="s">
        <v>81</v>
      </c>
      <c r="D26" s="136">
        <v>12</v>
      </c>
      <c r="E26" s="465">
        <v>13.8</v>
      </c>
      <c r="F26" s="91">
        <v>12.5</v>
      </c>
    </row>
    <row r="27" spans="3:6" ht="22.4" customHeight="1">
      <c r="C27" s="555" t="s">
        <v>82</v>
      </c>
      <c r="D27" s="136">
        <v>7.95</v>
      </c>
      <c r="E27" s="465">
        <v>6.4</v>
      </c>
      <c r="F27" s="91">
        <v>5.7</v>
      </c>
    </row>
    <row r="28" spans="3:6" ht="22.4" customHeight="1">
      <c r="C28" s="555" t="s">
        <v>83</v>
      </c>
      <c r="D28" s="204" t="s">
        <v>84</v>
      </c>
      <c r="E28" s="469" t="s">
        <v>85</v>
      </c>
      <c r="F28" s="205" t="s">
        <v>85</v>
      </c>
    </row>
    <row r="29" spans="3:6" ht="22.4" customHeight="1" thickBot="1">
      <c r="C29" s="556" t="s">
        <v>86</v>
      </c>
      <c r="D29" s="477">
        <v>17.5</v>
      </c>
      <c r="E29" s="464">
        <v>17</v>
      </c>
      <c r="F29" s="77">
        <v>16</v>
      </c>
    </row>
    <row r="30" spans="3:6"/>
  </sheetData>
  <sheetProtection algorithmName="SHA-512" hashValue="g+jaWc/vLqQVp/sQGZGlbOaQ0xZjSJ1RFo8N5m6HFiFv1sRBnLY0HF2PIpqdToY0JAe5H1f6zFnwnMJ0dEDzmw==" saltValue="GXjuA8KsvPnPggXbqZJqBw==" spinCount="100000" sheet="1" objects="1" scenarios="1"/>
  <hyperlinks>
    <hyperlink ref="I1" location="Home!A1" display="Home" xr:uid="{AB4E8721-4F2F-4077-87AF-9B4345B746CE}"/>
  </hyperlinks>
  <pageMargins left="0.7" right="0.7" top="0.75" bottom="0.75" header="0.3" footer="0.3"/>
  <pageSetup paperSize="9" scale="48" orientation="portrait" r:id="rId1"/>
  <rowBreaks count="1" manualBreakCount="1">
    <brk id="9" max="9" man="1"/>
  </rowBreaks>
  <colBreaks count="1" manualBreakCount="1">
    <brk id="11" max="2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1FC02-1124-43DB-8E48-FFCCC0E91AFA}">
  <sheetPr>
    <tabColor theme="9"/>
    <pageSetUpPr fitToPage="1"/>
  </sheetPr>
  <dimension ref="A1:Q25"/>
  <sheetViews>
    <sheetView showGridLines="0" zoomScale="110" zoomScaleNormal="110" workbookViewId="0"/>
  </sheetViews>
  <sheetFormatPr defaultColWidth="0" defaultRowHeight="17.5" zeroHeight="1"/>
  <cols>
    <col min="1" max="2" width="8.81640625" style="2" customWidth="1"/>
    <col min="3" max="3" width="69.1796875" style="2" bestFit="1" customWidth="1"/>
    <col min="4" max="4" width="16.81640625" style="2" bestFit="1" customWidth="1"/>
    <col min="5" max="5" width="13.81640625" style="2" customWidth="1"/>
    <col min="6" max="6" width="13.7265625" style="2" customWidth="1"/>
    <col min="7" max="8" width="11.54296875" style="2" bestFit="1" customWidth="1"/>
    <col min="9" max="16" width="8.81640625" style="2" hidden="1" customWidth="1"/>
    <col min="17" max="17" width="13.81640625" style="2" hidden="1" customWidth="1"/>
    <col min="18" max="16384" width="8.81640625" style="2" hidden="1"/>
  </cols>
  <sheetData>
    <row r="1" spans="2:17" s="12" customFormat="1" ht="44.15" customHeight="1">
      <c r="H1" s="540" t="s">
        <v>856</v>
      </c>
    </row>
    <row r="2" spans="2:17" ht="22.4" customHeight="1">
      <c r="B2" s="22"/>
    </row>
    <row r="3" spans="2:17" ht="22.4" customHeight="1">
      <c r="B3" s="22"/>
      <c r="C3" s="2" t="s">
        <v>857</v>
      </c>
    </row>
    <row r="4" spans="2:17" ht="22.4" customHeight="1">
      <c r="B4" s="22"/>
      <c r="C4" s="40" t="s">
        <v>3</v>
      </c>
    </row>
    <row r="5" spans="2:17" ht="22.4" customHeight="1">
      <c r="B5" s="22"/>
      <c r="C5" s="40" t="s">
        <v>4</v>
      </c>
    </row>
    <row r="6" spans="2:17" ht="14.5" customHeight="1">
      <c r="B6" s="22"/>
      <c r="C6" s="40"/>
    </row>
    <row r="7" spans="2:17" ht="30" customHeight="1">
      <c r="B7" s="22"/>
      <c r="C7" s="194" t="s">
        <v>87</v>
      </c>
    </row>
    <row r="8" spans="2:17" ht="22.4" customHeight="1" thickBot="1">
      <c r="B8" s="22"/>
      <c r="C8" s="57" t="s">
        <v>88</v>
      </c>
      <c r="D8" s="102">
        <v>2025</v>
      </c>
      <c r="E8" s="101">
        <v>2024</v>
      </c>
      <c r="F8" s="101">
        <v>2023</v>
      </c>
    </row>
    <row r="9" spans="2:17" ht="22.4" customHeight="1">
      <c r="B9" s="22"/>
      <c r="C9" s="2" t="s">
        <v>89</v>
      </c>
      <c r="D9" s="184">
        <v>22.8</v>
      </c>
      <c r="E9" s="454">
        <v>23.841797</v>
      </c>
      <c r="F9" s="189">
        <v>17.237371</v>
      </c>
      <c r="H9" s="289"/>
    </row>
    <row r="10" spans="2:17" ht="22.4" customHeight="1">
      <c r="B10" s="22"/>
      <c r="C10" s="2" t="s">
        <v>90</v>
      </c>
      <c r="D10" s="184">
        <v>2.2999999999999998</v>
      </c>
      <c r="E10" s="454">
        <v>2.2404389999999998</v>
      </c>
      <c r="F10" s="189">
        <v>2.6224919999999998</v>
      </c>
      <c r="H10" s="206"/>
      <c r="I10" s="206"/>
      <c r="J10" s="206"/>
    </row>
    <row r="11" spans="2:17" ht="22.4" customHeight="1">
      <c r="B11" s="22"/>
      <c r="C11" s="2" t="s">
        <v>91</v>
      </c>
      <c r="D11" s="184">
        <v>2.5</v>
      </c>
      <c r="E11" s="454">
        <v>2.3504209999999999</v>
      </c>
      <c r="F11" s="189">
        <v>2.9692859999999999</v>
      </c>
    </row>
    <row r="12" spans="2:17" ht="22.4" customHeight="1">
      <c r="B12" s="22"/>
      <c r="C12" s="61" t="s">
        <v>720</v>
      </c>
      <c r="D12" s="290">
        <v>27.7</v>
      </c>
      <c r="E12" s="455">
        <v>28.460657000000001</v>
      </c>
      <c r="F12" s="291">
        <v>22.829149000000001</v>
      </c>
    </row>
    <row r="13" spans="2:17" s="182" customFormat="1" ht="22.4" customHeight="1" thickBot="1">
      <c r="B13" s="22"/>
      <c r="C13" s="292" t="s">
        <v>92</v>
      </c>
      <c r="D13" s="293">
        <v>25.6</v>
      </c>
      <c r="E13" s="456">
        <v>25.426006999999998</v>
      </c>
      <c r="F13" s="294">
        <v>20.875895</v>
      </c>
      <c r="G13" s="2"/>
      <c r="H13" s="2"/>
      <c r="I13" s="2"/>
      <c r="J13" s="2"/>
      <c r="K13" s="2"/>
      <c r="L13" s="2"/>
      <c r="M13" s="2"/>
      <c r="N13" s="2"/>
      <c r="O13" s="2"/>
      <c r="P13" s="2"/>
      <c r="Q13" s="295"/>
    </row>
    <row r="14" spans="2:17" ht="40.5" customHeight="1">
      <c r="B14" s="22"/>
      <c r="C14" s="583" t="s">
        <v>727</v>
      </c>
      <c r="D14" s="583"/>
      <c r="E14" s="583"/>
      <c r="F14" s="583"/>
    </row>
    <row r="15" spans="2:17" ht="14.5" customHeight="1"/>
    <row r="16" spans="2:17" ht="27">
      <c r="C16" s="194" t="s">
        <v>93</v>
      </c>
    </row>
    <row r="17" spans="2:8" ht="18.5" thickBot="1">
      <c r="C17" s="57" t="s">
        <v>88</v>
      </c>
      <c r="D17" s="102">
        <v>2025</v>
      </c>
      <c r="E17" s="101">
        <v>2024</v>
      </c>
      <c r="F17" s="101">
        <v>2023</v>
      </c>
    </row>
    <row r="18" spans="2:8" ht="20">
      <c r="B18" s="288" t="s">
        <v>6</v>
      </c>
      <c r="C18" s="2" t="s">
        <v>721</v>
      </c>
      <c r="D18" s="313">
        <v>0.32674800999999998</v>
      </c>
      <c r="E18" s="457">
        <v>0.36373217000000002</v>
      </c>
      <c r="F18" s="457">
        <v>0.41085700000000003</v>
      </c>
      <c r="G18" s="206"/>
      <c r="H18" s="206"/>
    </row>
    <row r="19" spans="2:8" ht="20">
      <c r="B19" s="288" t="s">
        <v>6</v>
      </c>
      <c r="C19" s="2" t="s">
        <v>722</v>
      </c>
      <c r="D19" s="313">
        <v>0.17887911000000001</v>
      </c>
      <c r="E19" s="457">
        <v>0.19397241000000001</v>
      </c>
      <c r="F19" s="457">
        <v>0.21651100000000001</v>
      </c>
    </row>
    <row r="20" spans="2:8" ht="20">
      <c r="B20" s="288"/>
      <c r="C20" s="2" t="s">
        <v>723</v>
      </c>
      <c r="D20" s="313">
        <v>0.50907199999999997</v>
      </c>
      <c r="E20" s="457">
        <v>0.50162200000000001</v>
      </c>
      <c r="F20" s="457">
        <v>0.50336099999999995</v>
      </c>
    </row>
    <row r="21" spans="2:8" ht="20">
      <c r="B21" s="288"/>
      <c r="C21" s="2" t="s">
        <v>724</v>
      </c>
      <c r="D21" s="313">
        <v>0.433564</v>
      </c>
      <c r="E21" s="457">
        <v>0.29003400000000001</v>
      </c>
      <c r="F21" s="458">
        <v>0.43219000000000002</v>
      </c>
    </row>
    <row r="22" spans="2:8" ht="18" thickBot="1">
      <c r="B22" s="288"/>
      <c r="C22" s="53" t="s">
        <v>94</v>
      </c>
      <c r="D22" s="314">
        <v>0.12</v>
      </c>
      <c r="E22" s="459">
        <v>0.11158008</v>
      </c>
      <c r="F22" s="460">
        <v>0.10560852</v>
      </c>
    </row>
    <row r="23" spans="2:8" ht="58" customHeight="1">
      <c r="C23" s="583" t="s">
        <v>725</v>
      </c>
      <c r="D23" s="583"/>
      <c r="E23" s="583"/>
      <c r="F23" s="583"/>
    </row>
    <row r="24" spans="2:8" ht="20">
      <c r="C24" s="2" t="s">
        <v>726</v>
      </c>
    </row>
    <row r="25" spans="2:8"/>
  </sheetData>
  <sheetProtection algorithmName="SHA-512" hashValue="n+SISB6K+SmCr99jKFGjXbrCNjFRww6LHVfbe7gdfE5BYIDAwU004Hl7autQIExzg4z8dQgvRaP9RRlTldNdVA==" saltValue="cIHaD3a/wIPQq5dAdnV7Qg==" spinCount="100000" sheet="1" objects="1" scenarios="1"/>
  <mergeCells count="2">
    <mergeCell ref="C23:F23"/>
    <mergeCell ref="C14:F14"/>
  </mergeCells>
  <hyperlinks>
    <hyperlink ref="H1" location="Home!A1" display="Home" xr:uid="{F6B4F285-BBDF-40EC-84DC-ED80BAEA3DD7}"/>
  </hyperlinks>
  <pageMargins left="0.7" right="0.7" top="0.75" bottom="0.75" header="0.3" footer="0.3"/>
  <pageSetup paperSize="9" scale="44"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E1AE1-BA6B-4CA6-8347-DFA894B4EDEA}">
  <sheetPr>
    <tabColor theme="9"/>
  </sheetPr>
  <dimension ref="A1:AS389"/>
  <sheetViews>
    <sheetView showGridLines="0" zoomScale="110" zoomScaleNormal="110" workbookViewId="0"/>
  </sheetViews>
  <sheetFormatPr defaultColWidth="0" defaultRowHeight="17.5" zeroHeight="1"/>
  <cols>
    <col min="1" max="2" width="8.81640625" style="2" customWidth="1"/>
    <col min="3" max="3" width="48.54296875" style="2" customWidth="1"/>
    <col min="4" max="10" width="17.1796875" style="2" customWidth="1"/>
    <col min="11" max="11" width="13.1796875" style="2" customWidth="1"/>
    <col min="12" max="12" width="45.54296875" style="2" hidden="1" customWidth="1"/>
    <col min="13" max="13" width="21.81640625" style="2" hidden="1" customWidth="1"/>
    <col min="14" max="14" width="11.453125" style="2" hidden="1" customWidth="1"/>
    <col min="15" max="15" width="12.81640625" style="2" hidden="1" customWidth="1"/>
    <col min="16" max="17" width="11.81640625" style="2" hidden="1" customWidth="1"/>
    <col min="18" max="18" width="10" style="2" hidden="1" customWidth="1"/>
    <col min="19" max="19" width="9.1796875" style="2" hidden="1" customWidth="1"/>
    <col min="20" max="20" width="8.81640625" style="2" hidden="1" customWidth="1"/>
    <col min="21" max="21" width="9.81640625" style="2" hidden="1" customWidth="1"/>
    <col min="22" max="22" width="10.1796875" style="2" hidden="1" customWidth="1"/>
    <col min="23" max="23" width="9.81640625" style="2" hidden="1" customWidth="1"/>
    <col min="24" max="24" width="10.1796875" style="2" hidden="1" customWidth="1"/>
    <col min="25" max="37" width="8.81640625" style="2" hidden="1" customWidth="1"/>
    <col min="38" max="45" width="0" style="2" hidden="1" customWidth="1"/>
    <col min="46" max="16384" width="8.81640625" style="2" hidden="1"/>
  </cols>
  <sheetData>
    <row r="1" spans="1:45" s="12" customFormat="1" ht="44.15" customHeight="1">
      <c r="K1" s="540" t="s">
        <v>856</v>
      </c>
    </row>
    <row r="2" spans="1:45" ht="22.4" customHeight="1"/>
    <row r="3" spans="1:45" ht="22.4" customHeight="1">
      <c r="C3" s="2" t="s">
        <v>857</v>
      </c>
    </row>
    <row r="4" spans="1:45" ht="22.4" customHeight="1">
      <c r="C4" s="40" t="s">
        <v>3</v>
      </c>
    </row>
    <row r="5" spans="1:45" ht="22.4" customHeight="1">
      <c r="C5" s="40" t="s">
        <v>4</v>
      </c>
      <c r="L5"/>
    </row>
    <row r="6" spans="1:45" customFormat="1" ht="14.5" customHeight="1"/>
    <row r="7" spans="1:45" ht="27">
      <c r="A7" s="370"/>
      <c r="B7" s="370"/>
      <c r="C7" s="194" t="s">
        <v>95</v>
      </c>
      <c r="D7" s="370"/>
      <c r="E7" s="370"/>
      <c r="F7" s="370"/>
      <c r="G7" s="370"/>
      <c r="H7" s="370"/>
      <c r="I7" s="370"/>
      <c r="J7" s="370"/>
      <c r="K7"/>
      <c r="L7"/>
      <c r="M7"/>
      <c r="N7"/>
      <c r="O7"/>
      <c r="P7"/>
      <c r="Q7"/>
      <c r="R7"/>
      <c r="T7"/>
      <c r="U7"/>
      <c r="V7"/>
      <c r="W7"/>
      <c r="X7"/>
      <c r="Y7"/>
    </row>
    <row r="8" spans="1:45" ht="18.5" thickBot="1">
      <c r="A8" s="370"/>
      <c r="B8" s="370"/>
      <c r="C8" s="371"/>
      <c r="D8" s="492">
        <v>2025</v>
      </c>
      <c r="E8" s="372">
        <v>2024</v>
      </c>
      <c r="F8" s="372">
        <v>2023</v>
      </c>
      <c r="G8" s="372">
        <v>2022</v>
      </c>
      <c r="H8" s="372">
        <v>2021</v>
      </c>
      <c r="I8" s="372">
        <v>2020</v>
      </c>
      <c r="J8" s="372">
        <v>2019</v>
      </c>
      <c r="L8"/>
      <c r="M8"/>
      <c r="N8"/>
      <c r="O8"/>
      <c r="P8"/>
      <c r="Q8"/>
      <c r="R8"/>
      <c r="S8"/>
      <c r="T8"/>
      <c r="U8"/>
      <c r="V8"/>
      <c r="W8"/>
      <c r="X8"/>
      <c r="Y8"/>
      <c r="Z8"/>
      <c r="AA8"/>
    </row>
    <row r="9" spans="1:45" ht="18">
      <c r="A9" s="370"/>
      <c r="B9" s="288"/>
      <c r="C9" s="373" t="s">
        <v>96</v>
      </c>
      <c r="D9" s="374">
        <f>SUM(D10:D13)</f>
        <v>120826.73940338749</v>
      </c>
      <c r="E9" s="375">
        <v>121613</v>
      </c>
      <c r="F9" s="375">
        <v>122973.87535788922</v>
      </c>
      <c r="G9" s="375">
        <v>131025.58963460563</v>
      </c>
      <c r="H9" s="375">
        <v>135938.5769234703</v>
      </c>
      <c r="I9" s="375">
        <v>125923.2119799838</v>
      </c>
      <c r="J9" s="375">
        <v>120273.84107526175</v>
      </c>
      <c r="K9"/>
      <c r="L9"/>
      <c r="M9"/>
      <c r="N9"/>
      <c r="O9"/>
      <c r="P9"/>
      <c r="Q9"/>
      <c r="R9"/>
      <c r="S9"/>
      <c r="T9"/>
      <c r="U9"/>
      <c r="V9"/>
      <c r="W9"/>
      <c r="X9"/>
      <c r="Y9"/>
      <c r="Z9"/>
      <c r="AA9"/>
      <c r="AB9" s="496"/>
      <c r="AH9" s="218"/>
      <c r="AI9" s="218"/>
      <c r="AJ9" s="218"/>
      <c r="AK9" s="218"/>
      <c r="AL9" s="218"/>
    </row>
    <row r="10" spans="1:45">
      <c r="A10" s="370"/>
      <c r="B10" s="370"/>
      <c r="C10" s="376" t="s">
        <v>97</v>
      </c>
      <c r="D10" s="377">
        <v>4760.6392588589988</v>
      </c>
      <c r="E10" s="392">
        <v>4979</v>
      </c>
      <c r="F10" s="392">
        <v>5169.9126794656877</v>
      </c>
      <c r="G10" s="392">
        <v>5035.1041241435296</v>
      </c>
      <c r="H10" s="392">
        <v>5393.6863188896195</v>
      </c>
      <c r="I10" s="392">
        <v>5631</v>
      </c>
      <c r="J10" s="392">
        <v>5360.2724999999991</v>
      </c>
      <c r="K10"/>
      <c r="L10"/>
      <c r="M10"/>
      <c r="N10"/>
      <c r="O10"/>
      <c r="P10"/>
      <c r="Q10"/>
      <c r="R10"/>
      <c r="S10"/>
      <c r="T10"/>
      <c r="U10"/>
      <c r="V10"/>
      <c r="W10"/>
      <c r="X10"/>
      <c r="Y10"/>
      <c r="Z10"/>
      <c r="AA10"/>
    </row>
    <row r="11" spans="1:45">
      <c r="A11" s="370"/>
      <c r="B11" s="288"/>
      <c r="C11" s="376" t="s">
        <v>98</v>
      </c>
      <c r="D11" s="377">
        <v>5749.1021664160035</v>
      </c>
      <c r="E11" s="378">
        <v>5799</v>
      </c>
      <c r="F11" s="378">
        <v>6081.8141844240017</v>
      </c>
      <c r="G11" s="378">
        <v>6682</v>
      </c>
      <c r="H11" s="378">
        <v>6127.4726734369387</v>
      </c>
      <c r="I11" s="378">
        <v>6732.3184110507309</v>
      </c>
      <c r="J11" s="378">
        <v>5723.3301883406712</v>
      </c>
      <c r="K11"/>
      <c r="L11"/>
      <c r="M11"/>
      <c r="N11"/>
      <c r="O11"/>
      <c r="P11"/>
      <c r="Q11"/>
      <c r="R11"/>
      <c r="S11"/>
      <c r="T11"/>
      <c r="U11"/>
      <c r="V11"/>
      <c r="W11"/>
      <c r="X11"/>
      <c r="Y11"/>
      <c r="Z11"/>
      <c r="AA11"/>
    </row>
    <row r="12" spans="1:45">
      <c r="A12" s="370"/>
      <c r="B12" s="288"/>
      <c r="C12" s="376" t="s">
        <v>99</v>
      </c>
      <c r="D12" s="377">
        <v>106234.69313666667</v>
      </c>
      <c r="E12" s="378">
        <v>106319</v>
      </c>
      <c r="F12" s="378">
        <v>106438.54358039706</v>
      </c>
      <c r="G12" s="378">
        <v>114578</v>
      </c>
      <c r="H12" s="378">
        <v>119194.0895030996</v>
      </c>
      <c r="I12" s="378">
        <v>106808.20100265092</v>
      </c>
      <c r="J12" s="378">
        <v>101940.78671718892</v>
      </c>
      <c r="K12"/>
      <c r="L12"/>
      <c r="M12"/>
      <c r="N12"/>
      <c r="O12"/>
      <c r="P12"/>
      <c r="Q12"/>
      <c r="R12"/>
      <c r="S12"/>
      <c r="T12"/>
      <c r="U12"/>
      <c r="V12"/>
      <c r="W12"/>
      <c r="X12"/>
      <c r="Y12"/>
      <c r="Z12"/>
      <c r="AA12"/>
    </row>
    <row r="13" spans="1:45">
      <c r="A13" s="370"/>
      <c r="B13" s="288"/>
      <c r="C13" s="376" t="s">
        <v>100</v>
      </c>
      <c r="D13" s="377">
        <v>4082.3048414458167</v>
      </c>
      <c r="E13" s="378">
        <v>4516</v>
      </c>
      <c r="F13" s="378">
        <v>5283.6049136024658</v>
      </c>
      <c r="G13" s="378">
        <v>4731.1300441931489</v>
      </c>
      <c r="H13" s="378">
        <v>5223.328428044153</v>
      </c>
      <c r="I13" s="378">
        <v>6751.692566282145</v>
      </c>
      <c r="J13" s="378">
        <v>7250</v>
      </c>
      <c r="K13"/>
      <c r="L13"/>
      <c r="M13"/>
      <c r="N13"/>
      <c r="O13"/>
      <c r="P13"/>
      <c r="Q13"/>
      <c r="R13"/>
      <c r="S13"/>
      <c r="T13"/>
      <c r="U13"/>
      <c r="V13"/>
      <c r="W13"/>
      <c r="X13"/>
      <c r="Y13"/>
      <c r="Z13"/>
      <c r="AA13"/>
    </row>
    <row r="14" spans="1:45" ht="18">
      <c r="A14" s="379"/>
      <c r="B14" s="288"/>
      <c r="C14" s="380" t="s">
        <v>101</v>
      </c>
      <c r="D14" s="381">
        <f>D15</f>
        <v>0</v>
      </c>
      <c r="E14" s="382">
        <v>65203</v>
      </c>
      <c r="F14" s="382">
        <v>84467</v>
      </c>
      <c r="G14" s="382">
        <v>112210</v>
      </c>
      <c r="H14" s="382">
        <v>112905</v>
      </c>
      <c r="I14" s="382">
        <v>129607</v>
      </c>
      <c r="J14" s="382">
        <v>143770</v>
      </c>
      <c r="K14"/>
      <c r="L14"/>
      <c r="M14"/>
      <c r="N14"/>
      <c r="O14"/>
      <c r="P14"/>
      <c r="Q14"/>
      <c r="R14"/>
      <c r="S14"/>
      <c r="T14"/>
      <c r="U14"/>
      <c r="V14"/>
      <c r="W14"/>
      <c r="X14"/>
      <c r="Y14"/>
      <c r="Z14"/>
      <c r="AA14"/>
    </row>
    <row r="15" spans="1:45">
      <c r="A15" s="370"/>
      <c r="B15" s="288" t="s">
        <v>6</v>
      </c>
      <c r="C15" s="376" t="s">
        <v>102</v>
      </c>
      <c r="D15" s="377">
        <v>0</v>
      </c>
      <c r="E15" s="392">
        <v>65203</v>
      </c>
      <c r="F15" s="392">
        <v>84467</v>
      </c>
      <c r="G15" s="392">
        <v>112210</v>
      </c>
      <c r="H15" s="392">
        <v>112905</v>
      </c>
      <c r="I15" s="392">
        <v>129607</v>
      </c>
      <c r="J15" s="392">
        <v>143770</v>
      </c>
      <c r="K15"/>
      <c r="L15"/>
      <c r="M15"/>
      <c r="N15"/>
      <c r="O15"/>
      <c r="P15"/>
      <c r="Q15"/>
      <c r="R15"/>
      <c r="S15"/>
      <c r="T15"/>
      <c r="U15"/>
      <c r="V15"/>
      <c r="W15"/>
      <c r="X15"/>
      <c r="Y15"/>
      <c r="Z15"/>
      <c r="AA15"/>
    </row>
    <row r="16" spans="1:45" ht="18">
      <c r="A16" s="370"/>
      <c r="B16" s="288"/>
      <c r="C16" s="380" t="s">
        <v>104</v>
      </c>
      <c r="D16" s="381">
        <f>SUM(D17:D28)</f>
        <v>619216.14880531898</v>
      </c>
      <c r="E16" s="382">
        <f t="shared" ref="E16:J16" si="0">SUM(E17:E28)</f>
        <v>613435.28143138543</v>
      </c>
      <c r="F16" s="382">
        <f>SUM(F17:F28)</f>
        <v>612980.97333583503</v>
      </c>
      <c r="G16" s="382">
        <f t="shared" si="0"/>
        <v>674200.82059803698</v>
      </c>
      <c r="H16" s="382">
        <f t="shared" si="0"/>
        <v>644260.76633270783</v>
      </c>
      <c r="I16" s="382">
        <f t="shared" si="0"/>
        <v>632459.51342217962</v>
      </c>
      <c r="J16" s="382">
        <f t="shared" si="0"/>
        <v>658147.38271832536</v>
      </c>
      <c r="K16"/>
      <c r="L16"/>
      <c r="M16"/>
      <c r="N16"/>
      <c r="O16"/>
      <c r="P16"/>
      <c r="Q16"/>
      <c r="R16"/>
      <c r="S16"/>
      <c r="T16"/>
      <c r="U16"/>
      <c r="V16"/>
      <c r="W16"/>
      <c r="X16"/>
      <c r="Y16"/>
      <c r="Z16"/>
      <c r="AA16"/>
      <c r="AH16" s="218"/>
      <c r="AI16" s="218"/>
      <c r="AJ16" s="218"/>
      <c r="AK16" s="218"/>
      <c r="AL16" s="218"/>
      <c r="AN16" s="218"/>
      <c r="AO16" s="218"/>
      <c r="AP16" s="218"/>
      <c r="AQ16" s="218"/>
      <c r="AR16" s="218"/>
      <c r="AS16" s="218"/>
    </row>
    <row r="17" spans="1:45">
      <c r="A17" s="370"/>
      <c r="B17" s="288"/>
      <c r="C17" s="376" t="s">
        <v>105</v>
      </c>
      <c r="D17" s="377">
        <v>29947.902206422299</v>
      </c>
      <c r="E17" s="378">
        <v>41669</v>
      </c>
      <c r="F17" s="378">
        <v>42881.668781766479</v>
      </c>
      <c r="G17" s="378">
        <v>45269.59359289748</v>
      </c>
      <c r="H17" s="378">
        <v>48991.69954764696</v>
      </c>
      <c r="I17" s="378">
        <v>47340.871374595037</v>
      </c>
      <c r="J17" s="378">
        <v>47607.594031328597</v>
      </c>
      <c r="K17"/>
      <c r="L17"/>
      <c r="M17"/>
      <c r="N17"/>
      <c r="O17"/>
      <c r="P17"/>
      <c r="Q17"/>
      <c r="R17"/>
      <c r="S17"/>
      <c r="T17"/>
      <c r="U17"/>
      <c r="V17"/>
      <c r="W17"/>
      <c r="X17"/>
      <c r="Y17"/>
      <c r="Z17"/>
      <c r="AA17"/>
      <c r="AH17" s="218"/>
      <c r="AI17" s="218"/>
      <c r="AJ17" s="218"/>
      <c r="AK17" s="218"/>
      <c r="AL17" s="218"/>
      <c r="AM17" s="218"/>
      <c r="AN17" s="218"/>
      <c r="AO17" s="218"/>
    </row>
    <row r="18" spans="1:45">
      <c r="A18" s="370"/>
      <c r="B18" s="288"/>
      <c r="C18" s="376" t="s">
        <v>106</v>
      </c>
      <c r="D18" s="377">
        <v>273609</v>
      </c>
      <c r="E18" s="378">
        <v>269085</v>
      </c>
      <c r="F18" s="378">
        <v>287714.82428553939</v>
      </c>
      <c r="G18" s="378">
        <v>301592.17080222984</v>
      </c>
      <c r="H18" s="378">
        <v>288286.420164679</v>
      </c>
      <c r="I18" s="378">
        <v>260638.73284347952</v>
      </c>
      <c r="J18" s="378">
        <v>257131.01888656584</v>
      </c>
      <c r="K18" s="378"/>
      <c r="L18"/>
      <c r="M18"/>
      <c r="N18"/>
      <c r="O18"/>
      <c r="P18"/>
      <c r="Q18"/>
      <c r="R18"/>
      <c r="S18"/>
      <c r="T18"/>
      <c r="U18"/>
      <c r="V18"/>
      <c r="W18"/>
      <c r="X18"/>
      <c r="Y18"/>
      <c r="Z18"/>
      <c r="AA18"/>
      <c r="AH18" s="218"/>
      <c r="AI18" s="218"/>
      <c r="AJ18" s="218"/>
      <c r="AK18" s="218"/>
      <c r="AL18" s="218"/>
      <c r="AM18" s="218"/>
      <c r="AN18" s="218"/>
      <c r="AO18" s="218"/>
    </row>
    <row r="19" spans="1:45">
      <c r="A19" s="370"/>
      <c r="B19" s="288"/>
      <c r="C19" s="376" t="s">
        <v>107</v>
      </c>
      <c r="D19" s="377">
        <v>274986.93463836506</v>
      </c>
      <c r="E19" s="378">
        <v>259561</v>
      </c>
      <c r="F19" s="378">
        <v>235455.69995965163</v>
      </c>
      <c r="G19" s="378">
        <v>275621.15037499153</v>
      </c>
      <c r="H19" s="378">
        <v>253973</v>
      </c>
      <c r="I19" s="378">
        <v>270938</v>
      </c>
      <c r="J19" s="378">
        <v>295602</v>
      </c>
      <c r="K19" s="496"/>
      <c r="L19"/>
      <c r="M19"/>
      <c r="N19"/>
      <c r="O19"/>
      <c r="P19"/>
      <c r="Q19"/>
      <c r="R19"/>
      <c r="S19"/>
      <c r="T19"/>
      <c r="U19"/>
      <c r="V19"/>
      <c r="W19"/>
      <c r="X19"/>
      <c r="Y19"/>
      <c r="Z19"/>
      <c r="AA19"/>
      <c r="AH19" s="218"/>
      <c r="AI19" s="218"/>
      <c r="AJ19" s="218"/>
      <c r="AK19" s="218"/>
      <c r="AL19" s="218"/>
      <c r="AM19" s="218"/>
      <c r="AN19" s="218"/>
      <c r="AO19" s="218"/>
    </row>
    <row r="20" spans="1:45">
      <c r="A20" s="370"/>
      <c r="B20" s="288"/>
      <c r="C20" s="376" t="s">
        <v>108</v>
      </c>
      <c r="D20" s="377">
        <v>6933.5464002802055</v>
      </c>
      <c r="E20" s="378">
        <v>8265</v>
      </c>
      <c r="F20" s="378">
        <v>8074.6032235145858</v>
      </c>
      <c r="G20" s="378">
        <v>7486.3923395043576</v>
      </c>
      <c r="H20" s="378">
        <v>9707.5811489305597</v>
      </c>
      <c r="I20" s="378">
        <v>9139.4736220760278</v>
      </c>
      <c r="J20" s="378">
        <v>9894.1552220379817</v>
      </c>
      <c r="K20"/>
      <c r="L20"/>
      <c r="M20"/>
      <c r="N20"/>
      <c r="O20"/>
      <c r="P20"/>
      <c r="Q20"/>
      <c r="R20"/>
      <c r="S20"/>
      <c r="T20"/>
      <c r="U20"/>
      <c r="V20"/>
      <c r="W20"/>
      <c r="X20"/>
      <c r="Y20"/>
      <c r="Z20"/>
      <c r="AA20"/>
      <c r="AH20" s="218"/>
      <c r="AI20" s="218"/>
      <c r="AJ20" s="218"/>
      <c r="AK20" s="218"/>
      <c r="AL20" s="218"/>
      <c r="AM20" s="218"/>
      <c r="AN20" s="218"/>
      <c r="AO20" s="218"/>
      <c r="AP20" s="218"/>
      <c r="AQ20" s="218"/>
      <c r="AR20" s="218"/>
      <c r="AS20" s="218"/>
    </row>
    <row r="21" spans="1:45">
      <c r="A21" s="370"/>
      <c r="B21" s="288"/>
      <c r="C21" s="376" t="s">
        <v>109</v>
      </c>
      <c r="D21" s="377">
        <v>793.93076787481345</v>
      </c>
      <c r="E21" s="378">
        <v>716</v>
      </c>
      <c r="F21" s="378">
        <v>401</v>
      </c>
      <c r="G21" s="378">
        <v>782.63269861297488</v>
      </c>
      <c r="H21" s="378">
        <v>2361.9617867081147</v>
      </c>
      <c r="I21" s="378">
        <v>1778</v>
      </c>
      <c r="J21" s="378">
        <v>2354</v>
      </c>
      <c r="K21"/>
      <c r="L21"/>
      <c r="M21"/>
      <c r="N21"/>
      <c r="O21"/>
      <c r="P21"/>
      <c r="Q21"/>
      <c r="R21"/>
      <c r="S21"/>
      <c r="T21"/>
      <c r="U21"/>
      <c r="V21"/>
      <c r="W21"/>
      <c r="X21"/>
      <c r="Y21"/>
      <c r="Z21"/>
      <c r="AA21"/>
      <c r="AH21" s="218"/>
      <c r="AI21" s="218"/>
      <c r="AJ21" s="218"/>
      <c r="AK21" s="218"/>
      <c r="AL21" s="218"/>
      <c r="AM21" s="218"/>
      <c r="AN21" s="218"/>
      <c r="AO21" s="218"/>
    </row>
    <row r="22" spans="1:45">
      <c r="A22" s="370"/>
      <c r="B22" s="288"/>
      <c r="C22" s="376" t="s">
        <v>110</v>
      </c>
      <c r="D22" s="377">
        <v>1302.4421931149998</v>
      </c>
      <c r="E22" s="378">
        <v>1408</v>
      </c>
      <c r="F22" s="378">
        <v>1861.6318048000001</v>
      </c>
      <c r="G22" s="378">
        <v>1033.8369359999999</v>
      </c>
      <c r="H22" s="378">
        <v>583.66398325498585</v>
      </c>
      <c r="I22" s="378">
        <v>1810.7669900001454</v>
      </c>
      <c r="J22" s="378">
        <v>3761.4197095193226</v>
      </c>
      <c r="K22"/>
      <c r="L22"/>
      <c r="M22"/>
      <c r="N22"/>
      <c r="O22"/>
      <c r="P22"/>
      <c r="Q22"/>
      <c r="R22"/>
      <c r="S22"/>
      <c r="T22"/>
      <c r="U22"/>
      <c r="V22"/>
      <c r="W22"/>
      <c r="X22"/>
      <c r="Y22"/>
      <c r="Z22"/>
      <c r="AA22"/>
      <c r="AH22" s="218"/>
      <c r="AI22" s="218"/>
      <c r="AJ22" s="218"/>
      <c r="AK22" s="218"/>
      <c r="AL22" s="218"/>
      <c r="AM22" s="218"/>
      <c r="AN22" s="218"/>
      <c r="AO22" s="218"/>
    </row>
    <row r="23" spans="1:45">
      <c r="A23" s="370"/>
      <c r="B23" s="288"/>
      <c r="C23" s="376" t="s">
        <v>111</v>
      </c>
      <c r="D23" s="377">
        <v>475.24762353500023</v>
      </c>
      <c r="E23" s="378">
        <v>390</v>
      </c>
      <c r="F23" s="378">
        <v>483.38523429999998</v>
      </c>
      <c r="G23" s="378">
        <v>54.250343030000003</v>
      </c>
      <c r="H23" s="378">
        <v>4.6500107126000003</v>
      </c>
      <c r="I23" s="378">
        <v>1011.8322929999979</v>
      </c>
      <c r="J23" s="378">
        <v>296.95606450523576</v>
      </c>
      <c r="K23"/>
      <c r="L23"/>
      <c r="M23"/>
      <c r="N23"/>
      <c r="O23"/>
      <c r="P23"/>
      <c r="Q23"/>
      <c r="R23"/>
      <c r="S23"/>
      <c r="T23"/>
      <c r="U23"/>
      <c r="V23"/>
      <c r="W23"/>
      <c r="X23"/>
      <c r="Y23"/>
      <c r="Z23"/>
      <c r="AA23"/>
      <c r="AH23" s="218"/>
      <c r="AI23" s="218"/>
      <c r="AJ23" s="218"/>
      <c r="AK23" s="218"/>
      <c r="AL23" s="218"/>
      <c r="AM23" s="218"/>
      <c r="AN23" s="218"/>
      <c r="AO23" s="218"/>
    </row>
    <row r="24" spans="1:45">
      <c r="A24" s="370"/>
      <c r="B24" s="288"/>
      <c r="C24" s="376" t="s">
        <v>112</v>
      </c>
      <c r="D24" s="377">
        <v>15090.704236955989</v>
      </c>
      <c r="E24" s="378">
        <v>16817</v>
      </c>
      <c r="F24" s="378">
        <v>17550.811845681725</v>
      </c>
      <c r="G24" s="378">
        <v>19467.088083019313</v>
      </c>
      <c r="H24" s="378">
        <v>18942.759288901369</v>
      </c>
      <c r="I24" s="378">
        <v>20509.488316183721</v>
      </c>
      <c r="J24" s="378">
        <v>21879.988097419846</v>
      </c>
      <c r="K24"/>
      <c r="L24"/>
      <c r="M24"/>
      <c r="N24"/>
      <c r="O24"/>
      <c r="P24"/>
      <c r="Q24"/>
      <c r="R24"/>
      <c r="S24"/>
      <c r="T24"/>
      <c r="U24"/>
      <c r="V24"/>
      <c r="W24"/>
      <c r="X24"/>
      <c r="Y24"/>
      <c r="Z24"/>
      <c r="AA24"/>
      <c r="AH24" s="218"/>
      <c r="AI24" s="218"/>
      <c r="AJ24" s="218"/>
      <c r="AK24" s="218"/>
      <c r="AL24" s="218"/>
      <c r="AM24" s="218"/>
      <c r="AN24" s="218"/>
      <c r="AO24" s="218"/>
    </row>
    <row r="25" spans="1:45" ht="20">
      <c r="A25" s="370"/>
      <c r="B25" s="288"/>
      <c r="C25" s="376" t="s">
        <v>676</v>
      </c>
      <c r="D25" s="377">
        <v>7282.8447704999926</v>
      </c>
      <c r="E25" s="392">
        <v>8556.9500900000003</v>
      </c>
      <c r="F25" s="392">
        <v>10397.890100000001</v>
      </c>
      <c r="G25" s="392">
        <v>14440.460086000001</v>
      </c>
      <c r="H25" s="392">
        <v>12627.6605</v>
      </c>
      <c r="I25" s="392">
        <v>11332.55264208</v>
      </c>
      <c r="J25" s="392">
        <v>11036.17037856</v>
      </c>
      <c r="K25"/>
      <c r="L25"/>
      <c r="M25"/>
      <c r="N25"/>
      <c r="O25"/>
      <c r="P25"/>
      <c r="Q25"/>
      <c r="R25"/>
      <c r="S25"/>
      <c r="T25"/>
      <c r="U25"/>
      <c r="V25"/>
      <c r="W25"/>
      <c r="X25"/>
      <c r="Y25"/>
      <c r="Z25"/>
      <c r="AA25"/>
      <c r="AH25" s="218"/>
      <c r="AI25" s="218"/>
      <c r="AJ25" s="218"/>
      <c r="AK25" s="218"/>
      <c r="AL25" s="218"/>
      <c r="AM25" s="218"/>
      <c r="AN25" s="218"/>
      <c r="AO25" s="218"/>
    </row>
    <row r="26" spans="1:45">
      <c r="A26" s="370"/>
      <c r="B26" s="288"/>
      <c r="C26" s="376" t="s">
        <v>660</v>
      </c>
      <c r="D26" s="377">
        <v>3191.3679800000004</v>
      </c>
      <c r="E26" s="378">
        <v>3012</v>
      </c>
      <c r="F26" s="378">
        <v>3635</v>
      </c>
      <c r="G26" s="378">
        <v>3526</v>
      </c>
      <c r="H26" s="378">
        <v>3843</v>
      </c>
      <c r="I26" s="378">
        <v>3571</v>
      </c>
      <c r="J26" s="378">
        <v>4240</v>
      </c>
      <c r="K26"/>
      <c r="L26"/>
      <c r="M26"/>
      <c r="N26"/>
      <c r="O26"/>
      <c r="P26"/>
      <c r="Q26"/>
      <c r="R26"/>
      <c r="S26"/>
      <c r="T26"/>
      <c r="U26"/>
      <c r="V26"/>
      <c r="W26"/>
      <c r="X26"/>
      <c r="Y26"/>
      <c r="Z26"/>
      <c r="AA26"/>
      <c r="AH26" s="218"/>
      <c r="AI26" s="218"/>
      <c r="AJ26" s="218"/>
      <c r="AK26" s="218"/>
      <c r="AL26" s="218"/>
      <c r="AM26" s="218"/>
      <c r="AN26" s="218"/>
      <c r="AO26" s="218"/>
    </row>
    <row r="27" spans="1:45" ht="20">
      <c r="A27" s="370"/>
      <c r="B27" s="288"/>
      <c r="C27" s="376" t="s">
        <v>677</v>
      </c>
      <c r="D27" s="377">
        <v>4106.387532386676</v>
      </c>
      <c r="E27" s="378">
        <v>2941.1844991201224</v>
      </c>
      <c r="F27" s="378">
        <v>3703.6623748701645</v>
      </c>
      <c r="G27" s="378">
        <v>4032.6210836897249</v>
      </c>
      <c r="H27" s="378">
        <v>4039.7637335796553</v>
      </c>
      <c r="I27" s="378">
        <v>3579.1620191498546</v>
      </c>
      <c r="J27" s="378">
        <v>3536.405323280967</v>
      </c>
      <c r="K27"/>
      <c r="L27"/>
      <c r="M27"/>
      <c r="N27"/>
      <c r="O27"/>
      <c r="P27"/>
      <c r="Q27"/>
      <c r="R27"/>
      <c r="S27"/>
      <c r="T27"/>
      <c r="U27"/>
      <c r="V27"/>
      <c r="W27"/>
      <c r="X27"/>
      <c r="Y27"/>
      <c r="Z27"/>
      <c r="AA27"/>
      <c r="AH27" s="218"/>
      <c r="AI27" s="218"/>
      <c r="AJ27" s="218"/>
      <c r="AK27" s="218"/>
      <c r="AL27" s="218"/>
      <c r="AM27" s="218"/>
      <c r="AN27" s="218"/>
      <c r="AO27" s="218"/>
    </row>
    <row r="28" spans="1:45" ht="20">
      <c r="A28" s="370"/>
      <c r="B28" s="288"/>
      <c r="C28" s="383" t="s">
        <v>678</v>
      </c>
      <c r="D28" s="384">
        <v>1495.8404558839966</v>
      </c>
      <c r="E28" s="385">
        <v>1014.1468422653143</v>
      </c>
      <c r="F28" s="385">
        <v>820.79572571086908</v>
      </c>
      <c r="G28" s="385">
        <v>894.62425806167175</v>
      </c>
      <c r="H28" s="385">
        <v>898.60616829456205</v>
      </c>
      <c r="I28" s="385">
        <v>809.6333216153896</v>
      </c>
      <c r="J28" s="385">
        <v>807.6750051074107</v>
      </c>
      <c r="K28"/>
      <c r="L28"/>
      <c r="M28"/>
      <c r="N28"/>
      <c r="O28"/>
      <c r="P28"/>
      <c r="Q28"/>
      <c r="R28"/>
      <c r="S28"/>
      <c r="T28"/>
      <c r="U28"/>
      <c r="V28"/>
      <c r="W28"/>
      <c r="X28"/>
      <c r="Y28"/>
      <c r="Z28"/>
      <c r="AA28"/>
      <c r="AH28" s="218"/>
      <c r="AI28" s="218"/>
      <c r="AJ28" s="218"/>
      <c r="AK28" s="218"/>
      <c r="AL28" s="218"/>
      <c r="AM28" s="218"/>
      <c r="AN28" s="218"/>
      <c r="AO28" s="218"/>
    </row>
    <row r="29" spans="1:45" ht="18">
      <c r="A29" s="370"/>
      <c r="B29" s="288" t="s">
        <v>6</v>
      </c>
      <c r="C29" s="380" t="s">
        <v>114</v>
      </c>
      <c r="D29" s="386">
        <f>SUM(D16,D14,D9)</f>
        <v>740042.88820870651</v>
      </c>
      <c r="E29" s="387">
        <f t="shared" ref="E29:J29" si="1">SUM(E16,E14,E9)</f>
        <v>800251.28143138543</v>
      </c>
      <c r="F29" s="387">
        <f t="shared" si="1"/>
        <v>820421.84869372426</v>
      </c>
      <c r="G29" s="387">
        <f t="shared" si="1"/>
        <v>917436.41023264267</v>
      </c>
      <c r="H29" s="387">
        <f t="shared" si="1"/>
        <v>893104.34325617808</v>
      </c>
      <c r="I29" s="387">
        <f t="shared" si="1"/>
        <v>887989.72540216346</v>
      </c>
      <c r="J29" s="387">
        <f t="shared" si="1"/>
        <v>922191.22379358707</v>
      </c>
      <c r="K29"/>
      <c r="L29"/>
      <c r="M29"/>
      <c r="N29"/>
      <c r="O29"/>
      <c r="P29"/>
      <c r="Q29"/>
      <c r="R29"/>
      <c r="S29"/>
      <c r="T29"/>
      <c r="U29"/>
      <c r="V29"/>
      <c r="W29"/>
      <c r="X29"/>
      <c r="Y29"/>
      <c r="Z29"/>
      <c r="AA29"/>
    </row>
    <row r="30" spans="1:45" ht="18">
      <c r="A30" s="370"/>
      <c r="B30" s="370"/>
      <c r="C30" s="388" t="s">
        <v>115</v>
      </c>
      <c r="D30" s="389"/>
      <c r="E30" s="390"/>
      <c r="F30" s="389"/>
      <c r="G30" s="391"/>
      <c r="H30" s="391"/>
      <c r="I30" s="391"/>
      <c r="J30" s="391"/>
      <c r="K30"/>
      <c r="L30"/>
      <c r="M30"/>
      <c r="N30"/>
      <c r="O30"/>
      <c r="P30"/>
      <c r="Q30"/>
      <c r="R30"/>
      <c r="S30"/>
      <c r="T30"/>
      <c r="U30"/>
      <c r="V30"/>
      <c r="W30"/>
      <c r="X30"/>
      <c r="Y30"/>
      <c r="Z30"/>
      <c r="AA30"/>
    </row>
    <row r="31" spans="1:45" ht="18">
      <c r="A31" s="370"/>
      <c r="B31" s="288" t="s">
        <v>6</v>
      </c>
      <c r="C31" s="376" t="s">
        <v>103</v>
      </c>
      <c r="D31" s="377">
        <v>101509.93468040899</v>
      </c>
      <c r="E31" s="392">
        <v>106116</v>
      </c>
      <c r="F31" s="392">
        <v>114706.98771584123</v>
      </c>
      <c r="G31" s="392">
        <v>128628.09515291864</v>
      </c>
      <c r="H31" s="392">
        <v>133087</v>
      </c>
      <c r="I31" s="392">
        <v>138644.30290000004</v>
      </c>
      <c r="J31" s="392">
        <v>152180.69009999998</v>
      </c>
      <c r="K31"/>
      <c r="L31"/>
      <c r="M31"/>
      <c r="N31"/>
      <c r="O31"/>
      <c r="P31"/>
      <c r="Q31"/>
      <c r="R31"/>
      <c r="S31"/>
      <c r="T31"/>
      <c r="U31"/>
      <c r="V31"/>
      <c r="W31"/>
      <c r="X31"/>
      <c r="Y31"/>
      <c r="Z31"/>
      <c r="AA31"/>
      <c r="AH31" s="365"/>
      <c r="AI31" s="365"/>
      <c r="AJ31" s="365"/>
      <c r="AK31" s="365"/>
      <c r="AL31" s="365"/>
      <c r="AN31" s="365"/>
      <c r="AO31" s="365"/>
      <c r="AP31" s="365"/>
      <c r="AQ31" s="365"/>
      <c r="AR31" s="365"/>
      <c r="AS31" s="365"/>
    </row>
    <row r="32" spans="1:45">
      <c r="A32" s="370"/>
      <c r="B32" s="288" t="s">
        <v>6</v>
      </c>
      <c r="C32" s="376" t="s">
        <v>116</v>
      </c>
      <c r="D32" s="377">
        <v>2313774</v>
      </c>
      <c r="E32" s="392">
        <v>2335988.5915182019</v>
      </c>
      <c r="F32" s="393">
        <v>2374037.4756550319</v>
      </c>
      <c r="G32" s="393">
        <v>2534823.327894832</v>
      </c>
      <c r="H32" s="393">
        <v>2586760.153336626</v>
      </c>
      <c r="I32" s="393">
        <v>2466232.8225808698</v>
      </c>
      <c r="J32" s="393">
        <v>2431787.5720116189</v>
      </c>
      <c r="K32"/>
      <c r="L32"/>
      <c r="M32"/>
      <c r="N32"/>
      <c r="O32"/>
      <c r="P32"/>
      <c r="Q32"/>
      <c r="R32"/>
      <c r="S32"/>
      <c r="T32"/>
      <c r="U32"/>
      <c r="V32"/>
      <c r="W32"/>
      <c r="X32"/>
      <c r="Y32"/>
      <c r="Z32"/>
      <c r="AA32"/>
    </row>
    <row r="33" spans="1:27" ht="20">
      <c r="A33" s="370"/>
      <c r="B33" s="288" t="s">
        <v>6</v>
      </c>
      <c r="C33" s="376" t="s">
        <v>679</v>
      </c>
      <c r="D33" s="377">
        <v>51755.242361399985</v>
      </c>
      <c r="E33" s="392">
        <v>47298.666990297665</v>
      </c>
      <c r="F33" s="393">
        <v>30469.162250951998</v>
      </c>
      <c r="G33" s="393">
        <v>23983.705000861421</v>
      </c>
      <c r="H33" s="393">
        <v>21383.6473152</v>
      </c>
      <c r="I33" s="393">
        <v>16645.441101479999</v>
      </c>
      <c r="J33" s="393">
        <v>17001.2709</v>
      </c>
      <c r="K33"/>
      <c r="L33"/>
      <c r="M33"/>
      <c r="N33"/>
      <c r="O33"/>
      <c r="P33"/>
      <c r="Q33"/>
      <c r="R33"/>
      <c r="S33"/>
      <c r="T33"/>
      <c r="U33"/>
      <c r="V33"/>
      <c r="W33"/>
      <c r="X33"/>
      <c r="Y33"/>
      <c r="Z33"/>
      <c r="AA33"/>
    </row>
    <row r="34" spans="1:27">
      <c r="A34" s="370"/>
      <c r="B34" s="370"/>
      <c r="C34" s="376" t="s">
        <v>117</v>
      </c>
      <c r="D34" s="377">
        <v>26188.791140000005</v>
      </c>
      <c r="E34" s="392">
        <v>19603</v>
      </c>
      <c r="F34" s="393">
        <v>14833</v>
      </c>
      <c r="G34" s="393">
        <v>8647</v>
      </c>
      <c r="H34" s="391">
        <v>0</v>
      </c>
      <c r="I34" s="391">
        <v>0</v>
      </c>
      <c r="J34" s="391">
        <v>0</v>
      </c>
      <c r="K34"/>
      <c r="L34"/>
      <c r="M34"/>
      <c r="N34"/>
      <c r="O34"/>
      <c r="P34"/>
      <c r="Q34"/>
      <c r="R34"/>
      <c r="S34"/>
      <c r="T34"/>
      <c r="U34"/>
      <c r="V34"/>
      <c r="W34"/>
      <c r="X34"/>
      <c r="Y34"/>
      <c r="Z34"/>
      <c r="AA34"/>
    </row>
    <row r="35" spans="1:27" ht="20">
      <c r="A35" s="370"/>
      <c r="B35" s="288" t="s">
        <v>6</v>
      </c>
      <c r="C35" s="376" t="s">
        <v>708</v>
      </c>
      <c r="D35" s="498">
        <f>G65/1000</f>
        <v>154600.04361890003</v>
      </c>
      <c r="E35" s="516" t="s">
        <v>182</v>
      </c>
      <c r="F35" s="516" t="s">
        <v>182</v>
      </c>
      <c r="G35" s="516" t="s">
        <v>182</v>
      </c>
      <c r="H35" s="516" t="s">
        <v>182</v>
      </c>
      <c r="I35" s="516" t="s">
        <v>182</v>
      </c>
      <c r="J35" s="516" t="s">
        <v>182</v>
      </c>
      <c r="K35"/>
      <c r="L35"/>
      <c r="M35"/>
      <c r="N35"/>
      <c r="O35"/>
      <c r="P35"/>
      <c r="Q35"/>
      <c r="R35"/>
      <c r="S35"/>
      <c r="T35"/>
      <c r="U35"/>
      <c r="V35"/>
      <c r="W35"/>
      <c r="X35"/>
      <c r="Y35"/>
      <c r="Z35"/>
      <c r="AA35"/>
    </row>
    <row r="36" spans="1:27" ht="20">
      <c r="A36" s="370"/>
      <c r="B36" s="288"/>
      <c r="C36" s="376" t="s">
        <v>701</v>
      </c>
      <c r="D36" s="498">
        <v>106046</v>
      </c>
      <c r="E36" s="392">
        <v>27630</v>
      </c>
      <c r="F36" s="393">
        <v>16969</v>
      </c>
      <c r="G36" s="393">
        <v>3425</v>
      </c>
      <c r="H36" s="393">
        <v>14741</v>
      </c>
      <c r="I36" s="393">
        <v>5199</v>
      </c>
      <c r="J36" s="391">
        <v>74</v>
      </c>
      <c r="K36"/>
      <c r="L36"/>
      <c r="M36"/>
      <c r="N36"/>
      <c r="O36"/>
      <c r="P36"/>
      <c r="Q36"/>
      <c r="R36"/>
      <c r="S36"/>
      <c r="T36"/>
      <c r="U36"/>
      <c r="V36"/>
      <c r="W36"/>
      <c r="X36"/>
      <c r="Y36"/>
      <c r="Z36"/>
      <c r="AA36"/>
    </row>
    <row r="37" spans="1:27">
      <c r="A37" s="370"/>
      <c r="B37" s="288"/>
      <c r="C37" s="376" t="s">
        <v>118</v>
      </c>
      <c r="D37" s="377">
        <v>394492.58340000012</v>
      </c>
      <c r="E37" s="392">
        <v>393437</v>
      </c>
      <c r="F37" s="393">
        <v>398681.96407731448</v>
      </c>
      <c r="G37" s="393">
        <v>384686.72</v>
      </c>
      <c r="H37" s="393">
        <v>376580.62</v>
      </c>
      <c r="I37" s="393">
        <v>421829.02</v>
      </c>
      <c r="J37" s="393">
        <v>471959.27390000003</v>
      </c>
      <c r="K37"/>
      <c r="L37"/>
      <c r="M37"/>
      <c r="N37"/>
      <c r="O37"/>
      <c r="P37"/>
      <c r="Q37"/>
      <c r="R37"/>
      <c r="S37"/>
      <c r="T37"/>
      <c r="U37"/>
      <c r="V37"/>
      <c r="W37"/>
      <c r="X37"/>
      <c r="Y37"/>
      <c r="Z37"/>
      <c r="AA37"/>
    </row>
    <row r="38" spans="1:27" s="49" customFormat="1" ht="57" customHeight="1">
      <c r="A38" s="553"/>
      <c r="B38" s="577"/>
      <c r="C38" s="584" t="s">
        <v>685</v>
      </c>
      <c r="D38" s="583"/>
      <c r="E38" s="583"/>
      <c r="F38" s="583"/>
      <c r="G38" s="583"/>
      <c r="H38" s="583"/>
      <c r="I38" s="583"/>
      <c r="J38" s="583"/>
      <c r="K38" s="579"/>
      <c r="L38" s="579"/>
      <c r="M38" s="579"/>
      <c r="N38" s="579"/>
      <c r="O38" s="579"/>
      <c r="P38" s="579"/>
      <c r="Q38" s="579"/>
      <c r="R38" s="579"/>
      <c r="S38" s="579"/>
      <c r="T38" s="579"/>
      <c r="U38" s="579"/>
      <c r="V38" s="579"/>
      <c r="W38" s="579"/>
      <c r="X38" s="579"/>
      <c r="Y38" s="579"/>
      <c r="Z38" s="579"/>
      <c r="AA38" s="579"/>
    </row>
    <row r="39" spans="1:27" s="578" customFormat="1" ht="40" customHeight="1">
      <c r="C39" s="583" t="s">
        <v>680</v>
      </c>
      <c r="D39" s="583"/>
      <c r="E39" s="583"/>
      <c r="F39" s="583"/>
      <c r="G39" s="583"/>
      <c r="H39" s="583"/>
      <c r="I39" s="583"/>
      <c r="J39" s="583"/>
      <c r="T39" s="579"/>
      <c r="U39" s="579"/>
      <c r="V39" s="579"/>
      <c r="W39" s="579"/>
      <c r="X39" s="579"/>
      <c r="Y39" s="579"/>
    </row>
    <row r="40" spans="1:27" s="578" customFormat="1" ht="22" customHeight="1">
      <c r="C40" s="583" t="s">
        <v>681</v>
      </c>
      <c r="D40" s="583"/>
      <c r="E40" s="583"/>
      <c r="F40" s="583"/>
      <c r="G40" s="583"/>
      <c r="H40" s="583"/>
      <c r="I40" s="583"/>
      <c r="J40" s="583"/>
      <c r="T40" s="579"/>
      <c r="U40" s="579"/>
      <c r="V40" s="579"/>
      <c r="W40" s="579"/>
      <c r="X40" s="579"/>
      <c r="Y40" s="579"/>
    </row>
    <row r="41" spans="1:27" s="49" customFormat="1" ht="20.5" customHeight="1">
      <c r="A41" s="553"/>
      <c r="B41" s="553"/>
      <c r="C41" s="583" t="s">
        <v>795</v>
      </c>
      <c r="D41" s="583"/>
      <c r="E41" s="583"/>
      <c r="F41" s="583"/>
      <c r="G41" s="583"/>
      <c r="H41" s="583"/>
      <c r="I41" s="583"/>
      <c r="J41" s="583"/>
      <c r="K41" s="553"/>
      <c r="T41" s="579"/>
      <c r="U41" s="579"/>
      <c r="V41" s="579"/>
      <c r="W41" s="579"/>
      <c r="X41" s="579"/>
      <c r="Y41" s="579"/>
    </row>
    <row r="42" spans="1:27" s="49" customFormat="1" ht="38.5" customHeight="1">
      <c r="A42" s="553"/>
      <c r="B42" s="553"/>
      <c r="C42" s="583" t="s">
        <v>796</v>
      </c>
      <c r="D42" s="583"/>
      <c r="E42" s="583"/>
      <c r="F42" s="583"/>
      <c r="G42" s="583"/>
      <c r="H42" s="583"/>
      <c r="I42" s="583"/>
      <c r="J42" s="583"/>
      <c r="K42" s="553"/>
      <c r="T42" s="579"/>
      <c r="U42" s="579"/>
      <c r="V42" s="579"/>
      <c r="W42" s="579"/>
      <c r="X42" s="579"/>
      <c r="Y42" s="579"/>
    </row>
    <row r="43" spans="1:27" ht="14.5" customHeight="1">
      <c r="A43" s="370"/>
      <c r="B43" s="370"/>
      <c r="C43" s="394"/>
      <c r="D43" s="394"/>
      <c r="E43" s="394"/>
      <c r="F43" s="394"/>
      <c r="G43" s="394"/>
      <c r="H43" s="394"/>
      <c r="I43" s="394"/>
      <c r="J43" s="370"/>
      <c r="K43" s="370"/>
      <c r="M43" s="395"/>
      <c r="N43" s="395"/>
      <c r="O43" s="395"/>
      <c r="P43" s="395"/>
      <c r="T43"/>
      <c r="U43"/>
      <c r="V43"/>
      <c r="W43"/>
      <c r="X43"/>
      <c r="Y43"/>
    </row>
    <row r="44" spans="1:27" ht="18" customHeight="1">
      <c r="A44" s="370"/>
      <c r="B44" s="396"/>
      <c r="C44" s="55" t="s">
        <v>792</v>
      </c>
      <c r="D44" s="394"/>
      <c r="E44" s="394"/>
      <c r="F44" s="394"/>
      <c r="G44" s="394"/>
      <c r="H44" s="394"/>
      <c r="I44" s="394"/>
      <c r="J44" s="370"/>
      <c r="K44" s="370"/>
      <c r="M44" s="395"/>
      <c r="N44" s="395"/>
      <c r="O44" s="395"/>
      <c r="P44" s="395"/>
      <c r="T44" s="395"/>
      <c r="U44" s="395"/>
      <c r="V44" s="395"/>
      <c r="W44" s="395"/>
    </row>
    <row r="45" spans="1:27" ht="14.5" customHeight="1" thickBot="1">
      <c r="A45" s="370"/>
      <c r="B45" s="396"/>
      <c r="C45" s="370"/>
      <c r="D45" s="397"/>
      <c r="E45" s="397"/>
      <c r="F45" s="397"/>
      <c r="G45" s="397"/>
      <c r="H45"/>
      <c r="I45"/>
      <c r="J45"/>
      <c r="K45"/>
      <c r="L45"/>
      <c r="M45"/>
      <c r="N45"/>
      <c r="O45"/>
      <c r="P45" s="395"/>
      <c r="T45" s="395"/>
      <c r="U45" s="395"/>
      <c r="V45" s="395"/>
      <c r="W45" s="395"/>
    </row>
    <row r="46" spans="1:27" ht="18">
      <c r="A46" s="370"/>
      <c r="B46" s="396"/>
      <c r="C46" s="398" t="s">
        <v>119</v>
      </c>
      <c r="D46" s="399" t="s">
        <v>120</v>
      </c>
      <c r="E46" s="399" t="s">
        <v>121</v>
      </c>
      <c r="F46" s="399" t="s">
        <v>122</v>
      </c>
      <c r="G46" s="399" t="s">
        <v>17</v>
      </c>
      <c r="H46"/>
      <c r="I46"/>
      <c r="J46"/>
      <c r="K46"/>
      <c r="L46"/>
      <c r="M46"/>
      <c r="N46"/>
      <c r="O46"/>
      <c r="P46" s="395"/>
      <c r="T46" s="395"/>
      <c r="U46" s="395"/>
      <c r="V46" s="395"/>
      <c r="W46" s="395"/>
    </row>
    <row r="47" spans="1:27" ht="18">
      <c r="A47" s="370"/>
      <c r="B47" s="396"/>
      <c r="C47" s="370" t="s">
        <v>123</v>
      </c>
      <c r="D47" s="400" t="s">
        <v>124</v>
      </c>
      <c r="E47" s="401">
        <v>101509.93467790002</v>
      </c>
      <c r="F47" s="401">
        <v>10421.4131939</v>
      </c>
      <c r="G47" s="402">
        <f>SUM(D47:F47)</f>
        <v>111931.34787180001</v>
      </c>
      <c r="H47"/>
      <c r="I47"/>
      <c r="J47"/>
      <c r="K47"/>
      <c r="L47"/>
      <c r="M47"/>
      <c r="N47"/>
      <c r="O47"/>
      <c r="P47" s="395"/>
      <c r="T47" s="395"/>
      <c r="U47" s="395"/>
      <c r="V47" s="395"/>
      <c r="W47" s="395"/>
    </row>
    <row r="48" spans="1:27" ht="18">
      <c r="A48" s="370"/>
      <c r="B48" s="396"/>
      <c r="C48" s="370" t="s">
        <v>125</v>
      </c>
      <c r="D48" s="401">
        <v>4760.6392588589997</v>
      </c>
      <c r="E48" s="400" t="s">
        <v>124</v>
      </c>
      <c r="F48" s="401">
        <v>877.29917091999994</v>
      </c>
      <c r="G48" s="402">
        <f t="shared" ref="G48:G55" si="2">SUM(D48:F48)</f>
        <v>5637.9384297789993</v>
      </c>
      <c r="H48"/>
      <c r="I48"/>
      <c r="J48"/>
      <c r="K48"/>
      <c r="L48"/>
      <c r="M48"/>
      <c r="N48"/>
      <c r="O48"/>
      <c r="P48" s="395"/>
      <c r="U48" s="395"/>
      <c r="V48" s="395"/>
      <c r="W48" s="395"/>
    </row>
    <row r="49" spans="1:23" ht="18">
      <c r="A49" s="370"/>
      <c r="B49" s="396"/>
      <c r="C49" s="370" t="s">
        <v>126</v>
      </c>
      <c r="D49" s="400" t="s">
        <v>124</v>
      </c>
      <c r="E49" s="400" t="s">
        <v>124</v>
      </c>
      <c r="F49" s="493">
        <v>7283.0982704999933</v>
      </c>
      <c r="G49" s="402">
        <f t="shared" si="2"/>
        <v>7283.0982704999933</v>
      </c>
      <c r="H49"/>
      <c r="I49"/>
      <c r="J49"/>
      <c r="K49"/>
      <c r="L49"/>
      <c r="M49"/>
      <c r="N49"/>
      <c r="O49"/>
      <c r="P49" s="395"/>
      <c r="T49" s="395"/>
      <c r="U49" s="395"/>
      <c r="V49" s="395"/>
      <c r="W49" s="395"/>
    </row>
    <row r="50" spans="1:23" ht="20.5">
      <c r="A50" s="370"/>
      <c r="B50" s="396"/>
      <c r="C50" s="370" t="s">
        <v>702</v>
      </c>
      <c r="D50" s="400" t="s">
        <v>124</v>
      </c>
      <c r="E50" s="400" t="s">
        <v>124</v>
      </c>
      <c r="F50" s="400" t="s">
        <v>124</v>
      </c>
      <c r="G50" s="402">
        <f t="shared" si="2"/>
        <v>0</v>
      </c>
      <c r="H50"/>
      <c r="I50"/>
      <c r="J50"/>
      <c r="K50"/>
      <c r="L50"/>
      <c r="M50"/>
      <c r="N50"/>
      <c r="O50"/>
      <c r="P50" s="395"/>
      <c r="T50" s="395"/>
      <c r="U50" s="395"/>
      <c r="V50" s="395"/>
      <c r="W50" s="395"/>
    </row>
    <row r="51" spans="1:23" ht="18">
      <c r="A51" s="370"/>
      <c r="B51" s="396"/>
      <c r="C51" s="370" t="s">
        <v>127</v>
      </c>
      <c r="D51" s="401">
        <v>110138.88857640106</v>
      </c>
      <c r="E51" s="401" t="s">
        <v>124</v>
      </c>
      <c r="F51" s="401">
        <v>27109.396052386805</v>
      </c>
      <c r="G51" s="402">
        <f t="shared" si="2"/>
        <v>137248.28462878786</v>
      </c>
      <c r="H51"/>
      <c r="I51"/>
      <c r="J51"/>
      <c r="K51"/>
      <c r="L51"/>
      <c r="M51"/>
      <c r="N51"/>
      <c r="O51"/>
      <c r="P51" s="395"/>
      <c r="T51" s="395"/>
      <c r="U51" s="395"/>
      <c r="V51" s="395"/>
      <c r="W51" s="395"/>
    </row>
    <row r="52" spans="1:23" ht="20.5">
      <c r="A52" s="370"/>
      <c r="B52" s="396"/>
      <c r="C52" s="370" t="s">
        <v>704</v>
      </c>
      <c r="D52" s="400" t="s">
        <v>124</v>
      </c>
      <c r="E52" s="400" t="s">
        <v>124</v>
      </c>
      <c r="F52" s="401">
        <v>1587.3161467914947</v>
      </c>
      <c r="G52" s="402">
        <f t="shared" si="2"/>
        <v>1587.3161467914947</v>
      </c>
      <c r="H52"/>
      <c r="I52"/>
      <c r="J52"/>
      <c r="K52"/>
      <c r="L52"/>
      <c r="M52"/>
      <c r="N52"/>
      <c r="O52"/>
      <c r="P52" s="395"/>
      <c r="T52" s="395"/>
      <c r="U52" s="395"/>
      <c r="V52" s="395"/>
      <c r="W52" s="395"/>
    </row>
    <row r="53" spans="1:23" ht="18">
      <c r="A53" s="370"/>
      <c r="B53" s="396"/>
      <c r="C53" s="370" t="s">
        <v>128</v>
      </c>
      <c r="D53" s="400" t="s">
        <v>124</v>
      </c>
      <c r="E53" s="400" t="s">
        <v>124</v>
      </c>
      <c r="F53" s="401">
        <v>2215</v>
      </c>
      <c r="G53" s="402">
        <f t="shared" si="2"/>
        <v>2215</v>
      </c>
      <c r="H53"/>
      <c r="I53"/>
      <c r="J53"/>
      <c r="K53"/>
      <c r="L53"/>
      <c r="M53"/>
      <c r="N53"/>
      <c r="O53"/>
      <c r="P53" s="395"/>
      <c r="T53" s="395"/>
      <c r="U53" s="395"/>
      <c r="V53" s="395"/>
      <c r="W53" s="395"/>
    </row>
    <row r="54" spans="1:23" ht="18">
      <c r="A54" s="370"/>
      <c r="B54" s="396"/>
      <c r="C54" s="370" t="s">
        <v>129</v>
      </c>
      <c r="D54" s="400" t="s">
        <v>124</v>
      </c>
      <c r="E54" s="400" t="s">
        <v>124</v>
      </c>
      <c r="F54" s="401">
        <v>451.52049999999986</v>
      </c>
      <c r="G54" s="402">
        <f t="shared" si="2"/>
        <v>451.52049999999986</v>
      </c>
      <c r="H54"/>
      <c r="I54"/>
      <c r="J54"/>
      <c r="K54"/>
      <c r="L54"/>
      <c r="M54"/>
      <c r="N54"/>
      <c r="O54"/>
      <c r="P54" s="395"/>
      <c r="T54" s="395"/>
      <c r="U54" s="395"/>
      <c r="V54" s="395"/>
      <c r="W54" s="395"/>
    </row>
    <row r="55" spans="1:23" ht="18">
      <c r="A55" s="370"/>
      <c r="B55" s="396"/>
      <c r="C55" s="370" t="s">
        <v>130</v>
      </c>
      <c r="D55" s="401">
        <v>5927.21343711384</v>
      </c>
      <c r="E55" s="400" t="s">
        <v>124</v>
      </c>
      <c r="F55" s="401">
        <v>1960.02168807416</v>
      </c>
      <c r="G55" s="402">
        <f t="shared" si="2"/>
        <v>7887.235125188</v>
      </c>
      <c r="H55"/>
      <c r="I55"/>
      <c r="J55"/>
      <c r="K55"/>
      <c r="L55"/>
      <c r="M55"/>
      <c r="N55"/>
      <c r="O55"/>
      <c r="P55" s="395"/>
      <c r="T55" s="395"/>
      <c r="U55" s="395"/>
      <c r="V55" s="395"/>
      <c r="W55" s="395"/>
    </row>
    <row r="56" spans="1:23" ht="18">
      <c r="A56" s="370"/>
      <c r="B56" s="396"/>
      <c r="C56" s="421" t="s">
        <v>131</v>
      </c>
      <c r="D56" s="507">
        <f>SUM(D47:D55)</f>
        <v>120826.7412723739</v>
      </c>
      <c r="E56" s="507">
        <f>SUM(E47:E55)</f>
        <v>101509.93467790002</v>
      </c>
      <c r="F56" s="507">
        <f>SUM(F47:F55)</f>
        <v>51905.065022572453</v>
      </c>
      <c r="G56" s="507">
        <f>SUM(G47:G55)</f>
        <v>274241.74097284634</v>
      </c>
      <c r="H56"/>
      <c r="I56"/>
      <c r="J56"/>
      <c r="K56"/>
      <c r="L56"/>
      <c r="M56"/>
      <c r="N56"/>
      <c r="O56"/>
      <c r="P56" s="395"/>
      <c r="T56" s="395"/>
      <c r="U56" s="395"/>
      <c r="V56" s="395"/>
      <c r="W56" s="395"/>
    </row>
    <row r="57" spans="1:23" ht="18">
      <c r="A57" s="370"/>
      <c r="B57" s="396"/>
      <c r="C57" s="587" t="s">
        <v>859</v>
      </c>
      <c r="D57" s="584"/>
      <c r="E57" s="584"/>
      <c r="F57" s="584"/>
      <c r="G57" s="584"/>
      <c r="H57" s="584"/>
      <c r="I57" s="584"/>
      <c r="J57" s="584"/>
      <c r="K57"/>
      <c r="L57"/>
      <c r="M57"/>
      <c r="N57"/>
      <c r="O57"/>
      <c r="P57" s="395"/>
      <c r="T57" s="395"/>
      <c r="U57" s="395"/>
      <c r="V57" s="395"/>
      <c r="W57" s="395"/>
    </row>
    <row r="58" spans="1:23" ht="18">
      <c r="A58" s="370"/>
      <c r="B58" s="396"/>
      <c r="C58" s="585" t="s">
        <v>797</v>
      </c>
      <c r="D58" s="586"/>
      <c r="E58" s="586"/>
      <c r="F58" s="586"/>
      <c r="G58" s="586"/>
      <c r="H58"/>
      <c r="I58"/>
      <c r="J58"/>
      <c r="K58"/>
      <c r="L58"/>
      <c r="M58"/>
      <c r="N58"/>
      <c r="O58"/>
      <c r="P58" s="395"/>
      <c r="T58" s="395"/>
      <c r="U58" s="395"/>
      <c r="V58" s="395"/>
      <c r="W58" s="395"/>
    </row>
    <row r="59" spans="1:23" ht="20">
      <c r="A59" s="370"/>
      <c r="B59" s="396"/>
      <c r="C59" s="585" t="s">
        <v>703</v>
      </c>
      <c r="D59" s="586"/>
      <c r="E59" s="586"/>
      <c r="F59" s="586"/>
      <c r="G59" s="586"/>
      <c r="H59"/>
      <c r="I59"/>
      <c r="J59"/>
      <c r="K59"/>
      <c r="L59"/>
      <c r="M59"/>
      <c r="N59"/>
      <c r="O59"/>
      <c r="P59" s="395"/>
      <c r="T59" s="395"/>
      <c r="U59" s="395"/>
      <c r="V59" s="395"/>
      <c r="W59" s="395"/>
    </row>
    <row r="60" spans="1:23" ht="57.5" customHeight="1">
      <c r="A60" s="370"/>
      <c r="B60" s="396"/>
      <c r="C60" s="588" t="s">
        <v>705</v>
      </c>
      <c r="D60" s="588"/>
      <c r="E60" s="588"/>
      <c r="F60" s="588"/>
      <c r="G60" s="588"/>
      <c r="H60" s="588"/>
      <c r="I60" s="588"/>
      <c r="J60" s="588"/>
      <c r="K60"/>
      <c r="L60"/>
      <c r="M60"/>
      <c r="N60"/>
      <c r="O60"/>
      <c r="P60" s="395"/>
      <c r="T60" s="395"/>
      <c r="U60" s="395"/>
      <c r="V60" s="395"/>
      <c r="W60" s="395"/>
    </row>
    <row r="61" spans="1:23" ht="14.5" customHeight="1">
      <c r="A61" s="370"/>
      <c r="B61" s="396"/>
      <c r="C61" s="424"/>
      <c r="D61" s="424"/>
      <c r="E61" s="424"/>
      <c r="F61" s="424"/>
      <c r="G61" s="424"/>
      <c r="H61" s="403"/>
      <c r="I61"/>
      <c r="J61"/>
      <c r="K61"/>
      <c r="L61"/>
      <c r="M61"/>
      <c r="N61"/>
      <c r="O61"/>
      <c r="P61" s="395"/>
      <c r="T61" s="395"/>
      <c r="U61" s="395"/>
      <c r="V61" s="395"/>
      <c r="W61" s="395"/>
    </row>
    <row r="62" spans="1:23" ht="23.5">
      <c r="A62" s="370"/>
      <c r="B62" s="396"/>
      <c r="C62" s="55" t="s">
        <v>794</v>
      </c>
      <c r="D62" s="368"/>
      <c r="E62" s="368"/>
      <c r="F62" s="368"/>
      <c r="G62" s="368"/>
      <c r="H62" s="370"/>
      <c r="I62"/>
      <c r="J62"/>
      <c r="K62"/>
      <c r="L62"/>
      <c r="M62"/>
      <c r="N62"/>
      <c r="O62"/>
      <c r="P62" s="395"/>
      <c r="S62"/>
      <c r="T62" s="395"/>
      <c r="U62" s="395"/>
      <c r="V62" s="395"/>
      <c r="W62" s="395"/>
    </row>
    <row r="63" spans="1:23" ht="14.5" customHeight="1" thickBot="1">
      <c r="A63" s="370"/>
      <c r="B63" s="396"/>
      <c r="C63" s="370"/>
      <c r="D63" s="397"/>
      <c r="E63" s="397"/>
      <c r="F63" s="397"/>
      <c r="H63"/>
      <c r="I63"/>
      <c r="J63"/>
      <c r="K63"/>
      <c r="L63"/>
      <c r="M63"/>
      <c r="N63" s="395"/>
      <c r="O63" s="395"/>
      <c r="P63" s="395"/>
      <c r="S63"/>
      <c r="T63" s="370"/>
      <c r="U63" s="395"/>
      <c r="V63" s="395"/>
      <c r="W63" s="395"/>
    </row>
    <row r="64" spans="1:23" ht="36">
      <c r="A64" s="370"/>
      <c r="B64" s="396"/>
      <c r="C64" s="398"/>
      <c r="D64" s="417" t="s">
        <v>662</v>
      </c>
      <c r="E64" s="417" t="s">
        <v>663</v>
      </c>
      <c r="F64" s="417" t="s">
        <v>664</v>
      </c>
      <c r="G64" s="420" t="s">
        <v>132</v>
      </c>
      <c r="H64"/>
      <c r="I64"/>
      <c r="J64"/>
      <c r="K64"/>
      <c r="L64"/>
      <c r="M64"/>
      <c r="N64" s="395"/>
      <c r="O64" s="395"/>
      <c r="S64"/>
      <c r="T64" s="395"/>
      <c r="U64" s="395"/>
      <c r="V64" s="395"/>
    </row>
    <row r="65" spans="1:23" ht="18">
      <c r="A65" s="370"/>
      <c r="B65" s="396"/>
      <c r="C65" s="404" t="s">
        <v>133</v>
      </c>
      <c r="D65" s="405">
        <v>101509.934680409</v>
      </c>
      <c r="E65" s="405">
        <v>10421.4131939</v>
      </c>
      <c r="F65" s="425">
        <v>111931.34787430899</v>
      </c>
      <c r="G65" s="427">
        <v>154600043.61890003</v>
      </c>
      <c r="H65"/>
      <c r="I65"/>
      <c r="J65"/>
      <c r="K65"/>
      <c r="L65"/>
      <c r="M65"/>
      <c r="N65" s="395"/>
      <c r="O65" s="395"/>
      <c r="S65"/>
      <c r="T65" s="395"/>
      <c r="U65" s="395"/>
      <c r="V65" s="395"/>
    </row>
    <row r="66" spans="1:23" ht="18">
      <c r="A66" s="370"/>
      <c r="B66" s="396"/>
      <c r="C66" s="406" t="s">
        <v>134</v>
      </c>
      <c r="D66" s="407">
        <v>0</v>
      </c>
      <c r="E66" s="407">
        <v>0</v>
      </c>
      <c r="F66" s="426">
        <v>0</v>
      </c>
      <c r="G66" s="428">
        <v>154600043.61890003</v>
      </c>
      <c r="H66"/>
      <c r="I66"/>
      <c r="J66"/>
      <c r="K66"/>
      <c r="L66"/>
      <c r="M66"/>
      <c r="N66" s="395"/>
      <c r="O66" s="395"/>
      <c r="S66"/>
      <c r="T66" s="395"/>
      <c r="U66" s="395"/>
      <c r="V66" s="395"/>
    </row>
    <row r="67" spans="1:23" ht="18">
      <c r="A67" s="370"/>
      <c r="B67" s="288"/>
      <c r="C67" s="404" t="s">
        <v>135</v>
      </c>
      <c r="D67" s="408" t="s">
        <v>124</v>
      </c>
      <c r="E67" s="408" t="s">
        <v>124</v>
      </c>
      <c r="F67" s="408" t="s">
        <v>124</v>
      </c>
      <c r="G67" s="429">
        <v>166867256.20538694</v>
      </c>
      <c r="H67" s="499"/>
      <c r="I67"/>
      <c r="J67"/>
      <c r="K67"/>
      <c r="L67"/>
      <c r="M67"/>
      <c r="N67" s="395"/>
      <c r="O67" s="395"/>
      <c r="S67"/>
      <c r="T67" s="395"/>
      <c r="U67" s="395"/>
      <c r="V67" s="395"/>
    </row>
    <row r="68" spans="1:23" ht="19">
      <c r="A68" s="370"/>
      <c r="B68" s="370"/>
      <c r="C68" s="409" t="s">
        <v>798</v>
      </c>
      <c r="D68" s="408" t="s">
        <v>124</v>
      </c>
      <c r="E68" s="408" t="s">
        <v>124</v>
      </c>
      <c r="F68" s="408" t="s">
        <v>124</v>
      </c>
      <c r="G68" s="430">
        <v>28129477.93645886</v>
      </c>
      <c r="H68"/>
      <c r="I68"/>
      <c r="J68"/>
      <c r="K68"/>
      <c r="L68"/>
      <c r="M68"/>
      <c r="N68" s="395"/>
      <c r="O68" s="395"/>
      <c r="S68"/>
      <c r="T68" s="395"/>
      <c r="U68" s="395"/>
      <c r="V68" s="395"/>
    </row>
    <row r="69" spans="1:23" ht="19">
      <c r="C69" s="409" t="s">
        <v>799</v>
      </c>
      <c r="D69" s="408" t="s">
        <v>124</v>
      </c>
      <c r="E69" s="408" t="s">
        <v>124</v>
      </c>
      <c r="F69" s="408" t="s">
        <v>124</v>
      </c>
      <c r="G69" s="430">
        <v>3092449.19112807</v>
      </c>
      <c r="H69"/>
      <c r="I69"/>
      <c r="J69"/>
      <c r="K69"/>
      <c r="L69"/>
      <c r="M69"/>
      <c r="N69" s="395"/>
      <c r="O69" s="395"/>
      <c r="S69"/>
      <c r="T69" s="395"/>
      <c r="U69" s="395"/>
      <c r="V69" s="395"/>
    </row>
    <row r="70" spans="1:23" ht="19">
      <c r="C70" s="409" t="s">
        <v>800</v>
      </c>
      <c r="D70" s="408" t="s">
        <v>124</v>
      </c>
      <c r="E70" s="408" t="s">
        <v>124</v>
      </c>
      <c r="F70" s="408" t="s">
        <v>124</v>
      </c>
      <c r="G70" s="430">
        <v>26188791.140000004</v>
      </c>
      <c r="H70"/>
      <c r="I70"/>
      <c r="J70"/>
      <c r="K70"/>
      <c r="L70"/>
      <c r="M70"/>
      <c r="N70" s="395"/>
      <c r="O70" s="395"/>
      <c r="S70"/>
      <c r="T70" s="395"/>
      <c r="U70" s="395"/>
      <c r="V70" s="395"/>
    </row>
    <row r="71" spans="1:23" ht="20">
      <c r="C71" s="532" t="s">
        <v>815</v>
      </c>
      <c r="D71" s="408" t="s">
        <v>124</v>
      </c>
      <c r="E71" s="408" t="s">
        <v>124</v>
      </c>
      <c r="F71" s="408" t="s">
        <v>124</v>
      </c>
      <c r="G71" s="430">
        <v>97189778.738800004</v>
      </c>
      <c r="H71"/>
      <c r="I71"/>
      <c r="J71"/>
      <c r="K71"/>
      <c r="L71"/>
      <c r="M71"/>
      <c r="N71" s="395"/>
      <c r="O71" s="395"/>
      <c r="S71"/>
      <c r="T71" s="395"/>
      <c r="U71" s="395"/>
      <c r="V71" s="395"/>
    </row>
    <row r="72" spans="1:23" ht="20.5">
      <c r="C72" s="533" t="s">
        <v>801</v>
      </c>
      <c r="D72" s="408" t="s">
        <v>124</v>
      </c>
      <c r="E72" s="408" t="s">
        <v>124</v>
      </c>
      <c r="F72" s="408" t="s">
        <v>124</v>
      </c>
      <c r="G72" s="430">
        <v>8856221.2611999996</v>
      </c>
      <c r="H72"/>
      <c r="I72"/>
      <c r="J72"/>
      <c r="K72"/>
      <c r="L72"/>
      <c r="M72"/>
      <c r="N72" s="395"/>
      <c r="O72" s="395"/>
      <c r="S72"/>
      <c r="T72" s="395"/>
      <c r="U72" s="395"/>
      <c r="V72" s="395"/>
    </row>
    <row r="73" spans="1:23" ht="20.5">
      <c r="C73" s="534" t="s">
        <v>802</v>
      </c>
      <c r="D73" s="410" t="s">
        <v>124</v>
      </c>
      <c r="E73" s="410" t="s">
        <v>124</v>
      </c>
      <c r="F73" s="410" t="s">
        <v>124</v>
      </c>
      <c r="G73" s="531">
        <v>3410537.9377999986</v>
      </c>
      <c r="H73"/>
      <c r="I73"/>
      <c r="J73"/>
      <c r="K73"/>
      <c r="L73"/>
      <c r="M73"/>
      <c r="N73" s="395"/>
      <c r="O73" s="395"/>
      <c r="S73"/>
      <c r="T73" s="395"/>
      <c r="U73" s="395"/>
      <c r="V73" s="395"/>
    </row>
    <row r="74" spans="1:23" ht="18">
      <c r="C74" s="379" t="s">
        <v>136</v>
      </c>
      <c r="D74" s="408" t="s">
        <v>124</v>
      </c>
      <c r="E74" s="408" t="s">
        <v>124</v>
      </c>
      <c r="F74" s="408" t="s">
        <v>124</v>
      </c>
      <c r="G74" s="431">
        <v>14376456.220000001</v>
      </c>
      <c r="H74" s="479"/>
      <c r="I74"/>
      <c r="J74"/>
      <c r="K74"/>
      <c r="L74"/>
      <c r="M74"/>
      <c r="N74" s="395"/>
      <c r="O74" s="395"/>
      <c r="S74"/>
      <c r="T74" s="395"/>
      <c r="U74" s="395"/>
      <c r="V74" s="395"/>
    </row>
    <row r="75" spans="1:23" ht="20.5">
      <c r="C75" s="533" t="s">
        <v>813</v>
      </c>
      <c r="D75" s="408" t="s">
        <v>124</v>
      </c>
      <c r="E75" s="408" t="s">
        <v>124</v>
      </c>
      <c r="F75" s="408" t="s">
        <v>124</v>
      </c>
      <c r="G75" s="430">
        <v>10456020.800000001</v>
      </c>
      <c r="H75"/>
      <c r="I75"/>
      <c r="J75"/>
      <c r="K75"/>
      <c r="L75"/>
      <c r="M75"/>
      <c r="N75" s="395"/>
      <c r="O75" s="395"/>
      <c r="S75"/>
      <c r="T75" s="395"/>
      <c r="U75" s="395"/>
      <c r="V75" s="395"/>
    </row>
    <row r="76" spans="1:23" ht="20.5">
      <c r="C76" s="534" t="s">
        <v>814</v>
      </c>
      <c r="D76" s="410" t="s">
        <v>124</v>
      </c>
      <c r="E76" s="410" t="s">
        <v>124</v>
      </c>
      <c r="F76" s="410" t="s">
        <v>124</v>
      </c>
      <c r="G76" s="508">
        <v>3920435.42</v>
      </c>
      <c r="H76"/>
      <c r="I76"/>
      <c r="J76"/>
      <c r="K76"/>
      <c r="L76"/>
      <c r="M76"/>
      <c r="N76" s="395"/>
      <c r="O76" s="395"/>
      <c r="S76"/>
      <c r="T76" s="395"/>
      <c r="U76" s="395"/>
      <c r="V76" s="395"/>
    </row>
    <row r="77" spans="1:23" ht="36.5" customHeight="1">
      <c r="A77" s="370"/>
      <c r="B77" s="36"/>
      <c r="C77" s="589" t="s">
        <v>803</v>
      </c>
      <c r="D77" s="589"/>
      <c r="E77" s="589"/>
      <c r="F77" s="589"/>
      <c r="G77" s="589"/>
      <c r="H77" s="589"/>
      <c r="I77" s="589"/>
      <c r="J77" s="589"/>
      <c r="K77"/>
      <c r="L77"/>
      <c r="M77"/>
      <c r="N77" s="395"/>
      <c r="O77" s="395"/>
      <c r="P77" s="395"/>
      <c r="T77" s="395"/>
      <c r="U77" s="395"/>
      <c r="V77" s="395"/>
      <c r="W77" s="395"/>
    </row>
    <row r="78" spans="1:23" ht="39" customHeight="1">
      <c r="A78" s="370"/>
      <c r="B78" s="36"/>
      <c r="C78" s="603" t="s">
        <v>804</v>
      </c>
      <c r="D78" s="603"/>
      <c r="E78" s="603"/>
      <c r="F78" s="603"/>
      <c r="G78" s="603"/>
      <c r="H78" s="603"/>
      <c r="I78" s="603"/>
      <c r="J78" s="603"/>
      <c r="K78"/>
      <c r="L78"/>
      <c r="M78"/>
      <c r="N78" s="395"/>
      <c r="O78" s="395"/>
      <c r="P78" s="395"/>
      <c r="T78" s="395"/>
      <c r="U78" s="395"/>
      <c r="V78" s="395"/>
      <c r="W78" s="395"/>
    </row>
    <row r="79" spans="1:23" ht="56" customHeight="1">
      <c r="A79" s="370"/>
      <c r="B79" s="37"/>
      <c r="C79" s="584" t="s">
        <v>805</v>
      </c>
      <c r="D79" s="584"/>
      <c r="E79" s="584"/>
      <c r="F79" s="584"/>
      <c r="G79" s="584"/>
      <c r="H79" s="584"/>
      <c r="I79" s="584"/>
      <c r="J79" s="584"/>
      <c r="K79" s="411"/>
      <c r="M79" s="412"/>
      <c r="N79" s="395"/>
      <c r="O79" s="395"/>
      <c r="P79" s="395"/>
      <c r="T79" s="412"/>
      <c r="U79" s="395"/>
      <c r="V79" s="395"/>
      <c r="W79" s="395"/>
    </row>
    <row r="80" spans="1:23" ht="20.5">
      <c r="A80" s="370"/>
      <c r="B80" s="37"/>
      <c r="C80" s="584" t="s">
        <v>806</v>
      </c>
      <c r="D80" s="584"/>
      <c r="E80" s="584"/>
      <c r="F80" s="584"/>
      <c r="G80" s="584"/>
      <c r="H80" s="550"/>
      <c r="I80" s="550"/>
      <c r="J80" s="551"/>
      <c r="K80" s="411"/>
      <c r="M80" s="412"/>
      <c r="N80" s="395"/>
      <c r="O80" s="395"/>
      <c r="P80" s="395"/>
      <c r="T80" s="412"/>
      <c r="U80" s="395"/>
      <c r="V80" s="395"/>
      <c r="W80" s="395"/>
    </row>
    <row r="81" spans="1:25" ht="37.5" customHeight="1">
      <c r="A81" s="370"/>
      <c r="B81" s="37"/>
      <c r="C81" s="583" t="s">
        <v>812</v>
      </c>
      <c r="D81" s="583"/>
      <c r="E81" s="583"/>
      <c r="F81" s="583"/>
      <c r="G81" s="583"/>
      <c r="H81" s="583"/>
      <c r="I81" s="583"/>
      <c r="J81" s="583"/>
      <c r="K81" s="411"/>
      <c r="L81"/>
      <c r="M81" s="412"/>
      <c r="N81" s="395"/>
      <c r="O81" s="395"/>
      <c r="P81" s="395"/>
      <c r="T81" s="412"/>
      <c r="U81" s="395"/>
      <c r="V81" s="395"/>
      <c r="W81" s="395"/>
    </row>
    <row r="82" spans="1:25" ht="21" customHeight="1">
      <c r="A82" s="370"/>
      <c r="B82" s="37"/>
      <c r="C82" s="584" t="s">
        <v>807</v>
      </c>
      <c r="D82" s="584"/>
      <c r="E82" s="584"/>
      <c r="F82" s="584"/>
      <c r="G82" s="584"/>
      <c r="H82" s="584"/>
      <c r="I82" s="584"/>
      <c r="J82" s="584"/>
      <c r="K82" s="411"/>
      <c r="L82"/>
      <c r="M82" s="412"/>
      <c r="N82" s="395"/>
      <c r="O82" s="395"/>
      <c r="P82" s="395"/>
      <c r="T82" s="412"/>
      <c r="U82" s="395"/>
      <c r="V82" s="395"/>
      <c r="W82" s="395"/>
    </row>
    <row r="83" spans="1:25" ht="21.5" customHeight="1">
      <c r="A83" s="370"/>
      <c r="B83" s="37"/>
      <c r="C83" s="584" t="s">
        <v>808</v>
      </c>
      <c r="D83" s="584"/>
      <c r="E83" s="584"/>
      <c r="F83" s="584"/>
      <c r="G83" s="584"/>
      <c r="H83" s="584"/>
      <c r="I83" s="584"/>
      <c r="J83" s="584"/>
      <c r="K83" s="411"/>
      <c r="L83"/>
      <c r="M83" s="412"/>
      <c r="N83" s="395"/>
      <c r="O83" s="395"/>
      <c r="P83" s="395"/>
      <c r="T83" s="412"/>
      <c r="U83" s="395"/>
      <c r="V83" s="395"/>
      <c r="W83" s="395"/>
    </row>
    <row r="84" spans="1:25" ht="23" customHeight="1">
      <c r="A84" s="370"/>
      <c r="B84" s="37"/>
      <c r="C84" s="584" t="s">
        <v>809</v>
      </c>
      <c r="D84" s="584"/>
      <c r="E84" s="584"/>
      <c r="F84" s="584"/>
      <c r="G84" s="584"/>
      <c r="H84" s="584"/>
      <c r="I84" s="584"/>
      <c r="J84" s="584"/>
      <c r="K84" s="411"/>
      <c r="L84"/>
      <c r="M84" s="412"/>
      <c r="N84" s="395"/>
      <c r="O84" s="395"/>
      <c r="P84" s="395"/>
      <c r="T84" s="412"/>
      <c r="U84" s="395"/>
      <c r="V84" s="395"/>
      <c r="W84" s="395"/>
    </row>
    <row r="85" spans="1:25" ht="22.5" customHeight="1">
      <c r="A85" s="370"/>
      <c r="B85" s="37"/>
      <c r="C85" s="583" t="s">
        <v>810</v>
      </c>
      <c r="D85" s="583"/>
      <c r="E85" s="583"/>
      <c r="F85" s="583"/>
      <c r="G85" s="583"/>
      <c r="H85" s="583"/>
      <c r="I85" s="583"/>
      <c r="J85" s="583"/>
      <c r="K85" s="411"/>
      <c r="L85"/>
      <c r="M85" s="412"/>
      <c r="N85" s="395"/>
      <c r="O85" s="395"/>
      <c r="P85" s="395"/>
      <c r="T85" s="412"/>
      <c r="U85" s="395"/>
      <c r="V85" s="395"/>
      <c r="W85" s="395"/>
    </row>
    <row r="86" spans="1:25" ht="19" customHeight="1">
      <c r="A86" s="370"/>
      <c r="B86" s="37"/>
      <c r="C86" s="583" t="s">
        <v>811</v>
      </c>
      <c r="D86" s="583"/>
      <c r="E86" s="583"/>
      <c r="F86" s="583"/>
      <c r="G86" s="583"/>
      <c r="H86" s="583"/>
      <c r="I86" s="583"/>
      <c r="J86" s="583"/>
      <c r="K86" s="411"/>
      <c r="L86"/>
      <c r="M86" s="412"/>
      <c r="N86" s="395"/>
      <c r="O86" s="395"/>
      <c r="P86" s="395"/>
      <c r="T86" s="412"/>
      <c r="U86" s="395"/>
      <c r="V86" s="395"/>
      <c r="W86" s="395"/>
    </row>
    <row r="87" spans="1:25" ht="14.5" customHeight="1">
      <c r="A87" s="370"/>
      <c r="B87" s="37"/>
      <c r="C87" s="394"/>
      <c r="D87" s="394"/>
      <c r="E87" s="394"/>
      <c r="F87" s="394"/>
      <c r="G87" s="394"/>
      <c r="H87" s="489"/>
      <c r="I87" s="411"/>
      <c r="J87" s="411"/>
      <c r="K87" s="411"/>
      <c r="L87"/>
      <c r="M87" s="412"/>
      <c r="N87" s="395"/>
      <c r="O87" s="395"/>
      <c r="P87" s="395"/>
      <c r="T87" s="412"/>
      <c r="U87" s="395"/>
      <c r="V87" s="395"/>
      <c r="W87" s="395"/>
    </row>
    <row r="88" spans="1:25" ht="23.5">
      <c r="A88" s="370"/>
      <c r="B88" s="37"/>
      <c r="C88" s="55" t="s">
        <v>137</v>
      </c>
      <c r="D88" s="491"/>
      <c r="E88" s="491"/>
      <c r="F88" s="491"/>
      <c r="G88" s="491"/>
      <c r="H88" s="491"/>
      <c r="I88" s="491"/>
      <c r="J88" s="491"/>
      <c r="K88" s="370"/>
      <c r="L88"/>
      <c r="M88" s="395"/>
      <c r="N88" s="395"/>
      <c r="O88" s="395"/>
      <c r="P88" s="395"/>
      <c r="T88" s="395"/>
      <c r="U88" s="395"/>
      <c r="V88" s="395"/>
      <c r="W88" s="395"/>
    </row>
    <row r="89" spans="1:25" ht="18.5" thickBot="1">
      <c r="A89" s="370"/>
      <c r="B89" s="37"/>
      <c r="C89" s="413"/>
      <c r="D89" s="433">
        <v>2025</v>
      </c>
      <c r="E89" s="414">
        <v>2024</v>
      </c>
      <c r="F89" s="414">
        <v>2023</v>
      </c>
      <c r="G89" s="414">
        <v>2022</v>
      </c>
      <c r="H89" s="414">
        <v>2021</v>
      </c>
      <c r="I89" s="414">
        <v>2020</v>
      </c>
      <c r="J89" s="414">
        <v>2019</v>
      </c>
      <c r="K89" s="370"/>
      <c r="L89"/>
      <c r="M89" s="395"/>
      <c r="N89" s="395"/>
      <c r="O89" s="395"/>
      <c r="P89" s="395"/>
      <c r="T89" s="395"/>
      <c r="U89" s="395"/>
      <c r="V89" s="395"/>
      <c r="W89" s="395"/>
    </row>
    <row r="90" spans="1:25" ht="20">
      <c r="A90" s="370"/>
      <c r="B90" s="288" t="s">
        <v>6</v>
      </c>
      <c r="C90" s="40" t="s">
        <v>860</v>
      </c>
      <c r="D90" s="494">
        <v>5602.1882849999947</v>
      </c>
      <c r="E90" s="432">
        <v>6582</v>
      </c>
      <c r="F90" s="415">
        <v>7998</v>
      </c>
      <c r="G90" s="415">
        <v>11108</v>
      </c>
      <c r="H90" s="415">
        <v>9714</v>
      </c>
      <c r="I90" s="415">
        <v>9444</v>
      </c>
      <c r="J90" s="415">
        <v>9197</v>
      </c>
      <c r="K90" s="491"/>
      <c r="L90"/>
      <c r="M90" s="395"/>
      <c r="N90" s="395"/>
      <c r="O90" s="395"/>
      <c r="P90" s="395"/>
      <c r="T90" s="395"/>
      <c r="U90" s="395"/>
      <c r="V90" s="395"/>
      <c r="W90" s="395"/>
    </row>
    <row r="91" spans="1:25" ht="20">
      <c r="A91" s="370"/>
      <c r="B91" s="288" t="s">
        <v>6</v>
      </c>
      <c r="C91" s="40" t="s">
        <v>861</v>
      </c>
      <c r="D91" s="494">
        <v>15056.117041000023</v>
      </c>
      <c r="E91" s="432">
        <v>16484</v>
      </c>
      <c r="F91" s="415">
        <v>18523</v>
      </c>
      <c r="G91" s="415">
        <v>20297</v>
      </c>
      <c r="H91" s="415">
        <v>14392</v>
      </c>
      <c r="I91" s="415">
        <v>10238</v>
      </c>
      <c r="J91" s="415">
        <v>9994</v>
      </c>
      <c r="K91" s="370"/>
      <c r="L91"/>
      <c r="M91" s="395"/>
      <c r="N91" s="395"/>
      <c r="O91" s="395"/>
      <c r="P91" s="395"/>
      <c r="T91" s="395"/>
      <c r="U91" s="395"/>
      <c r="V91" s="395"/>
      <c r="W91" s="395"/>
    </row>
    <row r="92" spans="1:25" ht="20">
      <c r="A92" s="370"/>
      <c r="B92" s="288" t="s">
        <v>6</v>
      </c>
      <c r="C92" s="509" t="s">
        <v>862</v>
      </c>
      <c r="D92" s="510">
        <v>0.73</v>
      </c>
      <c r="E92" s="511">
        <v>0.71</v>
      </c>
      <c r="F92" s="512">
        <v>0.7</v>
      </c>
      <c r="G92" s="512">
        <v>0.65</v>
      </c>
      <c r="H92" s="512">
        <v>0.6</v>
      </c>
      <c r="I92" s="512">
        <v>0.52</v>
      </c>
      <c r="J92" s="512">
        <v>0.52</v>
      </c>
      <c r="K92" s="370"/>
      <c r="L92"/>
      <c r="M92" s="395"/>
      <c r="N92" s="395"/>
      <c r="O92" s="395"/>
      <c r="P92" s="395"/>
      <c r="T92" s="395"/>
      <c r="U92" s="395"/>
      <c r="V92" s="395"/>
      <c r="W92" s="395"/>
    </row>
    <row r="93" spans="1:25" ht="41.5" customHeight="1">
      <c r="A93" s="370"/>
      <c r="B93" s="370"/>
      <c r="C93" s="584" t="s">
        <v>863</v>
      </c>
      <c r="D93" s="584"/>
      <c r="E93" s="584"/>
      <c r="F93" s="584"/>
      <c r="G93" s="584"/>
      <c r="H93" s="584"/>
      <c r="I93" s="584"/>
      <c r="J93" s="584"/>
      <c r="K93" s="370"/>
      <c r="L93"/>
      <c r="M93" s="395"/>
      <c r="N93" s="395"/>
      <c r="O93" s="395"/>
      <c r="P93" s="395"/>
      <c r="T93" s="395"/>
      <c r="U93" s="395"/>
      <c r="V93" s="395"/>
      <c r="W93" s="395"/>
      <c r="Y93"/>
    </row>
    <row r="94" spans="1:25" ht="14.5" customHeight="1">
      <c r="A94" s="370"/>
      <c r="B94" s="370"/>
      <c r="C94" s="370"/>
      <c r="D94" s="370"/>
      <c r="E94" s="370"/>
      <c r="F94" s="370"/>
      <c r="G94" s="370"/>
      <c r="H94" s="370"/>
      <c r="I94" s="370"/>
      <c r="J94" s="370"/>
      <c r="K94" s="370"/>
      <c r="M94" s="395"/>
      <c r="N94" s="395"/>
      <c r="O94" s="395"/>
      <c r="P94" s="395"/>
      <c r="T94" s="395"/>
      <c r="U94" s="395"/>
      <c r="V94" s="395"/>
      <c r="W94" s="395"/>
      <c r="Y94"/>
    </row>
    <row r="95" spans="1:25" ht="23.5">
      <c r="A95" s="370"/>
      <c r="B95" s="416"/>
      <c r="C95" s="55" t="s">
        <v>684</v>
      </c>
      <c r="D95" s="370"/>
      <c r="E95" s="370"/>
      <c r="F95" s="370"/>
      <c r="G95" s="370"/>
      <c r="H95" s="370"/>
      <c r="I95" s="370"/>
      <c r="J95" s="370"/>
      <c r="K95" s="370"/>
      <c r="M95" s="395"/>
      <c r="N95" s="395"/>
      <c r="O95" s="395"/>
      <c r="P95" s="395"/>
      <c r="T95" s="395"/>
      <c r="U95" s="395"/>
      <c r="V95" s="395"/>
      <c r="W95" s="395"/>
      <c r="Y95"/>
    </row>
    <row r="96" spans="1:25" ht="18.5" thickBot="1">
      <c r="A96" s="370"/>
      <c r="B96" s="370"/>
      <c r="C96" s="419" t="s">
        <v>149</v>
      </c>
      <c r="D96" s="602">
        <v>2025</v>
      </c>
      <c r="E96" s="602"/>
      <c r="F96"/>
      <c r="G96"/>
      <c r="H96" s="370"/>
      <c r="I96" s="370"/>
      <c r="J96" s="370"/>
      <c r="K96" s="370"/>
      <c r="M96" s="395"/>
      <c r="N96" s="395"/>
      <c r="O96" s="395"/>
      <c r="P96" s="395"/>
      <c r="Q96"/>
      <c r="R96"/>
      <c r="T96"/>
      <c r="U96"/>
      <c r="V96"/>
      <c r="W96"/>
      <c r="X96"/>
      <c r="Y96"/>
    </row>
    <row r="97" spans="1:25" ht="36">
      <c r="A97" s="370"/>
      <c r="B97" s="370"/>
      <c r="C97" s="495" t="s">
        <v>696</v>
      </c>
      <c r="D97" s="436" t="s">
        <v>682</v>
      </c>
      <c r="E97" s="436" t="s">
        <v>683</v>
      </c>
      <c r="F97"/>
      <c r="G97"/>
      <c r="H97"/>
      <c r="I97"/>
      <c r="J97"/>
      <c r="K97"/>
      <c r="L97"/>
      <c r="M97"/>
      <c r="N97"/>
      <c r="O97"/>
      <c r="P97"/>
      <c r="Q97"/>
      <c r="R97"/>
      <c r="T97"/>
      <c r="U97"/>
      <c r="V97"/>
      <c r="W97"/>
      <c r="X97"/>
      <c r="Y97"/>
    </row>
    <row r="98" spans="1:25">
      <c r="A98" s="370"/>
      <c r="B98" s="370"/>
      <c r="C98" s="418" t="s">
        <v>144</v>
      </c>
      <c r="D98" s="434">
        <v>6.4564407839996549E-2</v>
      </c>
      <c r="E98" s="434">
        <v>0.52033333447045338</v>
      </c>
      <c r="F98"/>
      <c r="G98"/>
      <c r="H98"/>
      <c r="I98"/>
      <c r="J98"/>
      <c r="K98"/>
      <c r="L98"/>
      <c r="M98"/>
      <c r="N98"/>
      <c r="O98"/>
      <c r="P98"/>
      <c r="Q98"/>
      <c r="R98"/>
      <c r="T98"/>
      <c r="U98"/>
      <c r="V98"/>
      <c r="W98"/>
      <c r="X98"/>
      <c r="Y98"/>
    </row>
    <row r="99" spans="1:25">
      <c r="A99" s="370"/>
      <c r="B99" s="370"/>
      <c r="C99" s="370" t="s">
        <v>145</v>
      </c>
      <c r="D99" s="435">
        <v>0.44972241058998608</v>
      </c>
      <c r="E99" s="435">
        <v>0.20612052878284234</v>
      </c>
      <c r="F99"/>
      <c r="G99"/>
      <c r="H99"/>
      <c r="I99"/>
      <c r="J99"/>
      <c r="K99"/>
      <c r="L99"/>
      <c r="M99"/>
      <c r="N99"/>
      <c r="O99"/>
      <c r="P99"/>
      <c r="Q99"/>
      <c r="R99"/>
      <c r="T99"/>
      <c r="U99"/>
      <c r="V99"/>
      <c r="W99"/>
      <c r="X99"/>
      <c r="Y99"/>
    </row>
    <row r="100" spans="1:25">
      <c r="A100" s="370"/>
      <c r="B100" s="370"/>
      <c r="C100" s="370" t="s">
        <v>146</v>
      </c>
      <c r="D100" s="435">
        <v>0.36192052166602434</v>
      </c>
      <c r="E100" s="435">
        <v>0.13596465321193885</v>
      </c>
      <c r="F100"/>
      <c r="G100"/>
      <c r="H100"/>
      <c r="I100"/>
      <c r="J100"/>
      <c r="K100"/>
      <c r="L100"/>
      <c r="M100"/>
      <c r="N100"/>
      <c r="O100"/>
      <c r="P100"/>
      <c r="Q100"/>
      <c r="R100"/>
      <c r="T100"/>
      <c r="U100"/>
      <c r="V100"/>
      <c r="W100"/>
      <c r="X100"/>
      <c r="Y100"/>
    </row>
    <row r="101" spans="1:25">
      <c r="A101" s="370"/>
      <c r="B101" s="370"/>
      <c r="C101" s="513" t="s">
        <v>147</v>
      </c>
      <c r="D101" s="514">
        <v>0.123792659903993</v>
      </c>
      <c r="E101" s="514">
        <v>0.13758148353476535</v>
      </c>
      <c r="F101"/>
      <c r="G101"/>
      <c r="H101"/>
      <c r="I101"/>
      <c r="J101"/>
      <c r="K101"/>
      <c r="L101"/>
      <c r="M101"/>
      <c r="N101"/>
      <c r="O101"/>
      <c r="P101"/>
      <c r="Q101"/>
      <c r="R101"/>
      <c r="T101"/>
      <c r="U101"/>
      <c r="V101"/>
      <c r="W101"/>
      <c r="X101"/>
      <c r="Y101"/>
    </row>
    <row r="102" spans="1:25" ht="14.5" customHeight="1">
      <c r="A102" s="370"/>
      <c r="B102" s="35"/>
      <c r="C102" s="35"/>
      <c r="D102" s="35"/>
      <c r="E102" s="35"/>
      <c r="F102" s="35"/>
      <c r="G102" s="35"/>
      <c r="H102"/>
      <c r="I102"/>
      <c r="J102"/>
      <c r="K102"/>
      <c r="L102"/>
      <c r="M102"/>
      <c r="N102"/>
      <c r="O102"/>
      <c r="P102"/>
      <c r="Q102"/>
      <c r="R102"/>
      <c r="T102"/>
      <c r="U102"/>
      <c r="V102"/>
      <c r="W102"/>
      <c r="X102"/>
      <c r="Y102"/>
    </row>
    <row r="103" spans="1:25" ht="23.5">
      <c r="A103" s="370"/>
      <c r="B103" s="35"/>
      <c r="C103" s="55" t="s">
        <v>665</v>
      </c>
      <c r="D103" s="35"/>
      <c r="E103" s="35"/>
      <c r="F103" s="35"/>
      <c r="G103" s="35"/>
      <c r="H103"/>
      <c r="I103"/>
      <c r="J103"/>
      <c r="K103"/>
      <c r="L103"/>
      <c r="M103"/>
      <c r="N103"/>
      <c r="O103"/>
      <c r="P103"/>
      <c r="Q103"/>
      <c r="R103"/>
      <c r="T103"/>
      <c r="U103"/>
      <c r="V103"/>
      <c r="W103"/>
      <c r="X103"/>
      <c r="Y103"/>
    </row>
    <row r="104" spans="1:25" ht="22.5" customHeight="1">
      <c r="A104" s="370"/>
      <c r="B104" s="35"/>
      <c r="C104" s="419" t="s">
        <v>149</v>
      </c>
      <c r="D104" s="602">
        <v>2025</v>
      </c>
      <c r="E104" s="602"/>
      <c r="F104"/>
      <c r="G104"/>
      <c r="H104"/>
      <c r="I104"/>
      <c r="J104"/>
      <c r="K104"/>
      <c r="L104"/>
      <c r="M104"/>
      <c r="N104"/>
      <c r="O104"/>
      <c r="P104"/>
      <c r="Q104"/>
      <c r="R104"/>
      <c r="T104"/>
      <c r="U104"/>
      <c r="V104"/>
      <c r="W104"/>
      <c r="X104"/>
      <c r="Y104"/>
    </row>
    <row r="105" spans="1:25" ht="36">
      <c r="A105" s="370"/>
      <c r="B105" s="35"/>
      <c r="C105" s="495" t="s">
        <v>696</v>
      </c>
      <c r="D105" s="480" t="s">
        <v>150</v>
      </c>
      <c r="E105" s="481" t="s">
        <v>151</v>
      </c>
      <c r="F105"/>
      <c r="G105"/>
      <c r="H105"/>
      <c r="I105"/>
      <c r="J105"/>
      <c r="K105"/>
      <c r="L105"/>
      <c r="M105"/>
      <c r="N105"/>
      <c r="O105"/>
      <c r="P105"/>
      <c r="Q105"/>
      <c r="R105"/>
      <c r="T105"/>
      <c r="U105"/>
      <c r="V105"/>
      <c r="W105"/>
      <c r="X105"/>
      <c r="Y105"/>
    </row>
    <row r="106" spans="1:25" ht="18" customHeight="1">
      <c r="A106" s="370"/>
      <c r="B106" s="370"/>
      <c r="C106" s="421" t="s">
        <v>144</v>
      </c>
      <c r="D106" s="482">
        <v>0.87198193805923585</v>
      </c>
      <c r="E106" s="483">
        <v>1</v>
      </c>
      <c r="F106"/>
      <c r="G106"/>
      <c r="H106"/>
      <c r="I106"/>
      <c r="J106"/>
      <c r="K106"/>
      <c r="L106"/>
      <c r="M106"/>
      <c r="N106"/>
      <c r="O106"/>
      <c r="P106"/>
      <c r="Q106"/>
      <c r="R106"/>
      <c r="T106"/>
      <c r="U106"/>
      <c r="V106"/>
      <c r="W106"/>
      <c r="X106"/>
      <c r="Y106"/>
    </row>
    <row r="107" spans="1:25" ht="17.5" customHeight="1">
      <c r="A107" s="370"/>
      <c r="B107" s="370"/>
      <c r="C107" s="422" t="s">
        <v>152</v>
      </c>
      <c r="D107" s="484">
        <v>0.87198193805923585</v>
      </c>
      <c r="E107" s="484">
        <v>1</v>
      </c>
      <c r="F107"/>
      <c r="G107"/>
      <c r="H107"/>
      <c r="I107"/>
      <c r="J107"/>
      <c r="K107"/>
      <c r="L107"/>
      <c r="M107"/>
      <c r="N107"/>
      <c r="O107"/>
      <c r="P107"/>
      <c r="Q107"/>
      <c r="R107"/>
      <c r="T107"/>
      <c r="U107"/>
      <c r="V107"/>
      <c r="W107"/>
      <c r="X107"/>
      <c r="Y107"/>
    </row>
    <row r="108" spans="1:25" ht="17.5" customHeight="1">
      <c r="A108" s="370"/>
      <c r="B108" s="370"/>
      <c r="C108" s="422" t="s">
        <v>153</v>
      </c>
      <c r="D108" s="485">
        <v>0</v>
      </c>
      <c r="E108" s="485">
        <v>0</v>
      </c>
      <c r="F108"/>
      <c r="G108"/>
      <c r="H108"/>
      <c r="I108"/>
      <c r="J108"/>
      <c r="K108"/>
      <c r="L108"/>
      <c r="M108"/>
      <c r="N108"/>
      <c r="O108"/>
      <c r="P108"/>
      <c r="Q108"/>
      <c r="R108"/>
      <c r="T108"/>
      <c r="U108"/>
      <c r="V108"/>
      <c r="W108"/>
      <c r="X108"/>
      <c r="Y108"/>
    </row>
    <row r="109" spans="1:25" ht="17.5" customHeight="1">
      <c r="A109" s="370"/>
      <c r="B109" s="370"/>
      <c r="C109" s="422" t="s">
        <v>154</v>
      </c>
      <c r="D109" s="485">
        <v>0</v>
      </c>
      <c r="E109" s="485">
        <v>0</v>
      </c>
      <c r="F109"/>
      <c r="G109"/>
      <c r="H109"/>
      <c r="I109"/>
      <c r="J109"/>
      <c r="K109"/>
      <c r="L109"/>
      <c r="M109"/>
      <c r="N109"/>
      <c r="O109"/>
      <c r="P109"/>
      <c r="Q109"/>
      <c r="R109"/>
      <c r="T109"/>
      <c r="U109"/>
      <c r="V109"/>
      <c r="W109"/>
      <c r="X109"/>
      <c r="Y109"/>
    </row>
    <row r="110" spans="1:25" ht="17.5" customHeight="1">
      <c r="A110" s="370"/>
      <c r="B110" s="370"/>
      <c r="C110" s="422" t="s">
        <v>155</v>
      </c>
      <c r="D110" s="485">
        <v>0</v>
      </c>
      <c r="E110" s="485">
        <v>0</v>
      </c>
      <c r="F110"/>
      <c r="G110"/>
      <c r="H110"/>
      <c r="I110"/>
      <c r="J110"/>
      <c r="K110"/>
      <c r="L110"/>
      <c r="M110"/>
      <c r="N110"/>
      <c r="O110"/>
      <c r="P110"/>
      <c r="Q110"/>
      <c r="R110"/>
      <c r="T110"/>
      <c r="U110"/>
      <c r="V110"/>
      <c r="W110"/>
      <c r="X110"/>
      <c r="Y110"/>
    </row>
    <row r="111" spans="1:25" ht="18" customHeight="1">
      <c r="A111" s="370"/>
      <c r="B111" s="370"/>
      <c r="C111" s="421" t="s">
        <v>145</v>
      </c>
      <c r="D111" s="482">
        <v>0.80024081527085678</v>
      </c>
      <c r="E111" s="483">
        <v>1</v>
      </c>
      <c r="F111"/>
      <c r="G111"/>
      <c r="H111"/>
      <c r="I111"/>
      <c r="J111"/>
      <c r="K111"/>
      <c r="L111"/>
      <c r="M111"/>
      <c r="N111"/>
      <c r="O111"/>
      <c r="P111"/>
      <c r="Q111"/>
      <c r="R111"/>
      <c r="T111"/>
      <c r="U111"/>
      <c r="V111"/>
      <c r="W111"/>
      <c r="X111"/>
      <c r="Y111"/>
    </row>
    <row r="112" spans="1:25" ht="17.5" customHeight="1">
      <c r="A112" s="370"/>
      <c r="B112" s="370"/>
      <c r="C112" s="422" t="s">
        <v>152</v>
      </c>
      <c r="D112" s="485">
        <v>0</v>
      </c>
      <c r="E112" s="485">
        <v>0</v>
      </c>
      <c r="F112"/>
      <c r="G112"/>
      <c r="H112"/>
      <c r="I112"/>
      <c r="J112"/>
      <c r="K112"/>
      <c r="L112"/>
      <c r="M112"/>
      <c r="N112"/>
      <c r="O112"/>
      <c r="P112"/>
      <c r="Q112"/>
      <c r="R112"/>
      <c r="T112"/>
      <c r="U112"/>
      <c r="V112"/>
      <c r="W112"/>
      <c r="X112"/>
      <c r="Y112"/>
    </row>
    <row r="113" spans="1:25" ht="17.5" customHeight="1">
      <c r="A113" s="370"/>
      <c r="B113" s="370"/>
      <c r="C113" s="422" t="s">
        <v>153</v>
      </c>
      <c r="D113" s="486">
        <v>0</v>
      </c>
      <c r="E113" s="486">
        <v>8.0000000000000002E-3</v>
      </c>
      <c r="F113"/>
      <c r="G113"/>
      <c r="H113"/>
      <c r="I113"/>
      <c r="J113"/>
      <c r="K113"/>
      <c r="L113"/>
      <c r="M113"/>
      <c r="N113"/>
      <c r="O113"/>
      <c r="P113"/>
      <c r="Q113"/>
      <c r="R113"/>
      <c r="T113"/>
      <c r="U113"/>
      <c r="V113"/>
      <c r="W113"/>
      <c r="X113"/>
      <c r="Y113"/>
    </row>
    <row r="114" spans="1:25" ht="17.5" customHeight="1">
      <c r="A114" s="370"/>
      <c r="B114" s="370"/>
      <c r="C114" s="422" t="s">
        <v>154</v>
      </c>
      <c r="D114" s="486">
        <v>0.80024081527085678</v>
      </c>
      <c r="E114" s="486">
        <v>0.98680000000000001</v>
      </c>
      <c r="F114"/>
      <c r="G114"/>
      <c r="H114"/>
      <c r="I114"/>
      <c r="J114"/>
      <c r="K114"/>
      <c r="L114"/>
      <c r="M114"/>
      <c r="N114"/>
      <c r="O114"/>
      <c r="P114"/>
      <c r="Q114"/>
      <c r="R114"/>
      <c r="T114"/>
      <c r="U114"/>
      <c r="V114"/>
      <c r="W114"/>
      <c r="X114"/>
      <c r="Y114"/>
    </row>
    <row r="115" spans="1:25" ht="17.5" customHeight="1">
      <c r="A115" s="370"/>
      <c r="B115" s="370"/>
      <c r="C115" s="422" t="s">
        <v>155</v>
      </c>
      <c r="D115" s="486">
        <v>0</v>
      </c>
      <c r="E115" s="486">
        <v>5.1999999999999998E-3</v>
      </c>
      <c r="F115"/>
      <c r="G115"/>
      <c r="H115"/>
      <c r="I115"/>
      <c r="J115"/>
      <c r="K115"/>
      <c r="L115"/>
      <c r="M115"/>
      <c r="N115"/>
      <c r="O115"/>
      <c r="P115"/>
      <c r="Q115"/>
      <c r="R115"/>
      <c r="T115"/>
      <c r="U115"/>
      <c r="V115"/>
      <c r="W115"/>
      <c r="X115"/>
      <c r="Y115"/>
    </row>
    <row r="116" spans="1:25" ht="18" customHeight="1">
      <c r="A116" s="370"/>
      <c r="B116" s="370"/>
      <c r="C116" s="421" t="s">
        <v>146</v>
      </c>
      <c r="D116" s="482">
        <v>0.51964884996570215</v>
      </c>
      <c r="E116" s="483">
        <v>1</v>
      </c>
      <c r="F116"/>
      <c r="G116"/>
      <c r="H116"/>
      <c r="I116"/>
      <c r="J116"/>
      <c r="K116"/>
      <c r="L116"/>
      <c r="M116"/>
      <c r="N116"/>
      <c r="O116"/>
      <c r="P116"/>
      <c r="Q116"/>
      <c r="R116"/>
      <c r="T116"/>
      <c r="U116"/>
      <c r="V116"/>
      <c r="W116"/>
      <c r="X116"/>
      <c r="Y116"/>
    </row>
    <row r="117" spans="1:25" ht="17.5" customHeight="1">
      <c r="A117" s="370"/>
      <c r="B117" s="370"/>
      <c r="C117" s="422" t="s">
        <v>152</v>
      </c>
      <c r="D117" s="487">
        <v>0</v>
      </c>
      <c r="E117" s="487">
        <v>0</v>
      </c>
      <c r="F117"/>
      <c r="G117"/>
      <c r="H117"/>
      <c r="I117"/>
      <c r="J117"/>
      <c r="K117"/>
      <c r="L117"/>
      <c r="M117"/>
      <c r="N117"/>
      <c r="O117"/>
      <c r="P117"/>
      <c r="Q117"/>
      <c r="R117"/>
      <c r="T117"/>
      <c r="U117"/>
      <c r="V117"/>
      <c r="W117"/>
      <c r="X117"/>
      <c r="Y117"/>
    </row>
    <row r="118" spans="1:25" ht="17.5" customHeight="1">
      <c r="A118" s="370"/>
      <c r="B118" s="370"/>
      <c r="C118" s="422" t="s">
        <v>153</v>
      </c>
      <c r="D118" s="487">
        <v>0.51964884996570215</v>
      </c>
      <c r="E118" s="487">
        <v>1</v>
      </c>
      <c r="F118"/>
      <c r="G118"/>
      <c r="H118"/>
      <c r="I118"/>
      <c r="J118"/>
      <c r="K118"/>
      <c r="L118"/>
      <c r="M118"/>
      <c r="N118"/>
      <c r="O118"/>
      <c r="P118"/>
      <c r="Q118"/>
      <c r="R118"/>
      <c r="T118"/>
      <c r="U118"/>
      <c r="V118"/>
      <c r="W118"/>
      <c r="X118"/>
      <c r="Y118"/>
    </row>
    <row r="119" spans="1:25" ht="17.5" customHeight="1">
      <c r="A119" s="370"/>
      <c r="B119" s="370"/>
      <c r="C119" s="422" t="s">
        <v>154</v>
      </c>
      <c r="D119" s="487">
        <v>0</v>
      </c>
      <c r="E119" s="487">
        <v>0</v>
      </c>
      <c r="F119"/>
      <c r="G119"/>
      <c r="H119"/>
      <c r="I119"/>
      <c r="J119"/>
      <c r="K119"/>
      <c r="L119"/>
      <c r="M119"/>
      <c r="N119"/>
      <c r="O119"/>
      <c r="P119"/>
      <c r="Q119"/>
      <c r="R119"/>
      <c r="T119"/>
      <c r="U119"/>
      <c r="V119"/>
      <c r="W119"/>
      <c r="X119"/>
      <c r="Y119"/>
    </row>
    <row r="120" spans="1:25" ht="17.5" customHeight="1">
      <c r="A120" s="370"/>
      <c r="B120" s="370"/>
      <c r="C120" s="422" t="s">
        <v>155</v>
      </c>
      <c r="D120" s="487">
        <v>0</v>
      </c>
      <c r="E120" s="487">
        <v>0</v>
      </c>
      <c r="F120"/>
      <c r="G120"/>
      <c r="H120"/>
      <c r="I120"/>
      <c r="J120"/>
      <c r="K120"/>
      <c r="L120"/>
      <c r="M120"/>
      <c r="N120"/>
      <c r="O120"/>
      <c r="P120"/>
      <c r="Q120"/>
      <c r="R120"/>
      <c r="T120"/>
      <c r="U120"/>
      <c r="V120"/>
      <c r="W120"/>
      <c r="X120"/>
      <c r="Y120"/>
    </row>
    <row r="121" spans="1:25" ht="18" customHeight="1">
      <c r="A121" s="370"/>
      <c r="B121" s="370"/>
      <c r="C121" s="421" t="s">
        <v>147</v>
      </c>
      <c r="D121" s="482">
        <v>0.42457637415897942</v>
      </c>
      <c r="E121" s="483">
        <v>0.99999999999999978</v>
      </c>
      <c r="F121"/>
      <c r="G121"/>
      <c r="H121"/>
      <c r="I121"/>
      <c r="J121"/>
      <c r="K121"/>
      <c r="L121"/>
      <c r="M121"/>
      <c r="N121"/>
      <c r="O121"/>
      <c r="P121"/>
      <c r="Q121"/>
      <c r="R121"/>
      <c r="T121"/>
      <c r="U121"/>
      <c r="V121"/>
      <c r="W121"/>
      <c r="X121"/>
      <c r="Y121"/>
    </row>
    <row r="122" spans="1:25" ht="17.5" customHeight="1">
      <c r="A122" s="370"/>
      <c r="B122" s="370"/>
      <c r="C122" s="422" t="s">
        <v>152</v>
      </c>
      <c r="D122" s="487">
        <v>0.27565020836650916</v>
      </c>
      <c r="E122" s="487">
        <v>0.64923586224629171</v>
      </c>
      <c r="F122"/>
      <c r="G122"/>
      <c r="H122"/>
      <c r="I122"/>
      <c r="J122"/>
      <c r="K122"/>
      <c r="L122"/>
      <c r="M122"/>
      <c r="N122"/>
      <c r="O122"/>
      <c r="P122"/>
      <c r="Q122"/>
      <c r="R122"/>
      <c r="S122"/>
      <c r="T122"/>
      <c r="U122"/>
      <c r="V122"/>
      <c r="W122"/>
      <c r="X122"/>
      <c r="Y122"/>
    </row>
    <row r="123" spans="1:25" ht="17.5" customHeight="1">
      <c r="A123" s="370"/>
      <c r="B123" s="370"/>
      <c r="C123" s="422" t="s">
        <v>153</v>
      </c>
      <c r="D123" s="487">
        <v>0.11701715239822826</v>
      </c>
      <c r="E123" s="487">
        <v>0.27560919429400954</v>
      </c>
      <c r="F123"/>
      <c r="G123"/>
      <c r="H123"/>
      <c r="I123"/>
      <c r="J123"/>
      <c r="K123"/>
      <c r="L123"/>
      <c r="M123"/>
      <c r="N123"/>
      <c r="O123"/>
      <c r="P123"/>
      <c r="Q123"/>
      <c r="R123"/>
      <c r="S123"/>
      <c r="T123"/>
      <c r="U123"/>
      <c r="V123"/>
      <c r="W123"/>
      <c r="X123"/>
      <c r="Y123"/>
    </row>
    <row r="124" spans="1:25" ht="17.5" customHeight="1">
      <c r="A124" s="370"/>
      <c r="B124" s="370"/>
      <c r="C124" s="422" t="s">
        <v>154</v>
      </c>
      <c r="D124" s="487">
        <v>3.1704322645454933E-2</v>
      </c>
      <c r="E124" s="487">
        <v>7.4672837621396912E-2</v>
      </c>
      <c r="F124"/>
      <c r="G124"/>
      <c r="H124"/>
      <c r="I124"/>
      <c r="J124"/>
      <c r="K124"/>
      <c r="L124"/>
      <c r="M124"/>
      <c r="N124"/>
      <c r="O124"/>
      <c r="P124"/>
      <c r="Q124"/>
      <c r="R124"/>
      <c r="S124"/>
      <c r="T124"/>
      <c r="U124"/>
      <c r="V124"/>
      <c r="W124"/>
      <c r="X124"/>
      <c r="Y124"/>
    </row>
    <row r="125" spans="1:25" ht="18" customHeight="1" thickBot="1">
      <c r="A125" s="370"/>
      <c r="B125" s="370"/>
      <c r="C125" s="423" t="s">
        <v>155</v>
      </c>
      <c r="D125" s="488">
        <v>2.0469074878701172E-4</v>
      </c>
      <c r="E125" s="488">
        <v>4.8210583830170169E-4</v>
      </c>
      <c r="F125"/>
      <c r="G125"/>
      <c r="H125"/>
      <c r="I125"/>
      <c r="J125"/>
      <c r="K125"/>
      <c r="L125"/>
      <c r="M125"/>
      <c r="N125"/>
      <c r="O125"/>
      <c r="P125"/>
      <c r="Q125"/>
      <c r="R125"/>
      <c r="S125"/>
      <c r="T125"/>
      <c r="U125"/>
      <c r="V125"/>
      <c r="W125"/>
      <c r="X125"/>
      <c r="Y125"/>
    </row>
    <row r="126" spans="1:25" hidden="1">
      <c r="A126" s="370"/>
      <c r="B126" s="370"/>
      <c r="D126" s="370"/>
      <c r="E126" s="370"/>
      <c r="F126"/>
      <c r="G126"/>
      <c r="H126"/>
      <c r="I126"/>
      <c r="J126"/>
      <c r="K126"/>
      <c r="L126"/>
      <c r="M126"/>
      <c r="N126"/>
      <c r="O126"/>
      <c r="P126"/>
      <c r="Q126"/>
      <c r="R126"/>
      <c r="S126"/>
      <c r="T126"/>
      <c r="U126"/>
      <c r="V126"/>
      <c r="W126"/>
      <c r="X126"/>
      <c r="Y126"/>
    </row>
    <row r="127" spans="1:25" ht="17.5" hidden="1" customHeight="1">
      <c r="F127"/>
      <c r="G127"/>
      <c r="H127"/>
    </row>
    <row r="128" spans="1:25" ht="17.5" hidden="1" customHeight="1">
      <c r="F128"/>
      <c r="G128"/>
      <c r="H128"/>
    </row>
    <row r="129" spans="6:8" ht="17.5" hidden="1" customHeight="1">
      <c r="F129"/>
      <c r="G129"/>
      <c r="H129"/>
    </row>
    <row r="130" spans="6:8" ht="17.5" hidden="1" customHeight="1">
      <c r="F130"/>
      <c r="G130"/>
      <c r="H130"/>
    </row>
    <row r="280" spans="1:30" ht="30" hidden="1" customHeight="1">
      <c r="C280" s="194" t="s">
        <v>95</v>
      </c>
    </row>
    <row r="281" spans="1:30" ht="22.4" hidden="1" customHeight="1" thickBot="1">
      <c r="C281" s="65"/>
      <c r="D281" s="56">
        <v>2025</v>
      </c>
      <c r="E281" s="56">
        <v>2024</v>
      </c>
      <c r="F281" s="56">
        <v>2023</v>
      </c>
      <c r="G281" s="56">
        <v>2022</v>
      </c>
      <c r="H281" s="56">
        <v>2021</v>
      </c>
      <c r="I281" s="56">
        <v>2020</v>
      </c>
      <c r="J281" s="56">
        <v>2019</v>
      </c>
    </row>
    <row r="282" spans="1:30" ht="22.4" hidden="1" customHeight="1">
      <c r="B282" s="288"/>
      <c r="C282" s="226" t="s">
        <v>156</v>
      </c>
      <c r="D282" s="207">
        <f>SUM(D283:D286)</f>
        <v>0</v>
      </c>
      <c r="E282" s="207">
        <f>SUM(E283:E286)</f>
        <v>121612.86014149751</v>
      </c>
      <c r="F282" s="207">
        <v>122973.87535788922</v>
      </c>
      <c r="G282" s="207">
        <v>131025.58963460563</v>
      </c>
      <c r="H282" s="207">
        <v>135938.5769234703</v>
      </c>
      <c r="I282" s="207">
        <v>125923.2119799838</v>
      </c>
      <c r="J282" s="207">
        <v>120273.84107526175</v>
      </c>
      <c r="K282" s="135"/>
      <c r="Z282" s="218"/>
      <c r="AA282" s="218"/>
      <c r="AB282" s="218"/>
      <c r="AC282" s="218"/>
      <c r="AD282" s="218"/>
    </row>
    <row r="283" spans="1:30" ht="22.4" hidden="1" customHeight="1">
      <c r="C283" s="63" t="s">
        <v>97</v>
      </c>
      <c r="D283" s="208"/>
      <c r="E283" s="208">
        <v>4978.6737069999999</v>
      </c>
      <c r="F283" s="208">
        <v>5169.9126794656877</v>
      </c>
      <c r="G283" s="208">
        <v>5035.1041241435296</v>
      </c>
      <c r="H283" s="208">
        <v>5393.6863188896195</v>
      </c>
      <c r="I283" s="208">
        <v>5631</v>
      </c>
      <c r="J283" s="208">
        <v>5360.2724999999991</v>
      </c>
    </row>
    <row r="284" spans="1:30" ht="22.4" hidden="1" customHeight="1">
      <c r="B284" s="288"/>
      <c r="C284" s="63" t="s">
        <v>98</v>
      </c>
      <c r="D284" s="208"/>
      <c r="E284" s="208">
        <v>5799.3972701105004</v>
      </c>
      <c r="F284" s="208">
        <v>6081.8141844240017</v>
      </c>
      <c r="G284" s="208">
        <v>6682</v>
      </c>
      <c r="H284" s="208">
        <v>6127.4726734369387</v>
      </c>
      <c r="I284" s="208">
        <v>6732.3184110507309</v>
      </c>
      <c r="J284" s="208">
        <v>5723.3301883406712</v>
      </c>
    </row>
    <row r="285" spans="1:30" ht="22.4" hidden="1" customHeight="1">
      <c r="B285" s="288"/>
      <c r="C285" s="63" t="s">
        <v>99</v>
      </c>
      <c r="D285" s="208"/>
      <c r="E285" s="208">
        <v>106318.981092656</v>
      </c>
      <c r="F285" s="208">
        <v>106438.54358039706</v>
      </c>
      <c r="G285" s="208">
        <v>114578</v>
      </c>
      <c r="H285" s="208">
        <v>119194.0895030996</v>
      </c>
      <c r="I285" s="208">
        <v>106808.20100265092</v>
      </c>
      <c r="J285" s="208">
        <v>101940.78671718892</v>
      </c>
    </row>
    <row r="286" spans="1:30" ht="22.4" hidden="1" customHeight="1">
      <c r="B286" s="288"/>
      <c r="C286" s="63" t="s">
        <v>100</v>
      </c>
      <c r="D286" s="208"/>
      <c r="E286" s="208">
        <v>4515.8080717310004</v>
      </c>
      <c r="F286" s="208">
        <v>5283.6049136024658</v>
      </c>
      <c r="G286" s="208">
        <v>4731.1300441931489</v>
      </c>
      <c r="H286" s="208">
        <v>5223.328428044153</v>
      </c>
      <c r="I286" s="208">
        <v>6751.692566282145</v>
      </c>
      <c r="J286" s="208">
        <v>7250</v>
      </c>
    </row>
    <row r="287" spans="1:30" ht="22.4" hidden="1" customHeight="1">
      <c r="A287" s="1"/>
      <c r="B287" s="288"/>
      <c r="C287" s="227" t="s">
        <v>157</v>
      </c>
      <c r="D287" s="209">
        <f>D288</f>
        <v>0</v>
      </c>
      <c r="E287" s="209">
        <f>E288</f>
        <v>65203</v>
      </c>
      <c r="F287" s="209">
        <v>84467</v>
      </c>
      <c r="G287" s="209">
        <v>112210</v>
      </c>
      <c r="H287" s="209">
        <v>112905</v>
      </c>
      <c r="I287" s="209">
        <v>129607</v>
      </c>
      <c r="J287" s="209">
        <v>143770</v>
      </c>
      <c r="K287" s="135"/>
    </row>
    <row r="288" spans="1:30" ht="22.4" hidden="1" customHeight="1">
      <c r="B288" s="288" t="s">
        <v>6</v>
      </c>
      <c r="C288" s="63" t="s">
        <v>102</v>
      </c>
      <c r="D288" s="367"/>
      <c r="E288" s="367">
        <v>65203</v>
      </c>
      <c r="F288" s="208">
        <v>84467</v>
      </c>
      <c r="G288" s="208">
        <v>112210</v>
      </c>
      <c r="H288" s="208">
        <v>112905</v>
      </c>
      <c r="I288" s="208">
        <v>129607</v>
      </c>
      <c r="J288" s="208">
        <v>143770</v>
      </c>
      <c r="K288" s="317"/>
    </row>
    <row r="289" spans="2:37" ht="22.4" hidden="1" customHeight="1">
      <c r="B289" s="288"/>
      <c r="C289" s="63" t="s">
        <v>103</v>
      </c>
      <c r="D289" s="367"/>
      <c r="E289" s="367">
        <v>106115.78336636983</v>
      </c>
      <c r="F289" s="208">
        <v>114706.98771584123</v>
      </c>
      <c r="G289" s="208">
        <v>128628.09515291864</v>
      </c>
      <c r="H289" s="208">
        <v>133087</v>
      </c>
      <c r="I289" s="208">
        <v>138644.30290000004</v>
      </c>
      <c r="J289" s="208">
        <v>152180.69009999998</v>
      </c>
      <c r="K289" s="317"/>
      <c r="Z289" s="365"/>
      <c r="AA289" s="365"/>
      <c r="AB289" s="365"/>
      <c r="AC289" s="365"/>
      <c r="AD289" s="365"/>
      <c r="AF289" s="365"/>
      <c r="AG289" s="365"/>
      <c r="AH289" s="365"/>
      <c r="AI289" s="365"/>
      <c r="AJ289" s="365"/>
      <c r="AK289" s="365"/>
    </row>
    <row r="290" spans="2:37" ht="22.4" hidden="1" customHeight="1">
      <c r="B290" s="288"/>
      <c r="C290" s="227" t="s">
        <v>158</v>
      </c>
      <c r="D290" s="209">
        <f>SUM(D291:D301)</f>
        <v>0</v>
      </c>
      <c r="E290" s="209">
        <v>655123.27473661804</v>
      </c>
      <c r="F290" s="209">
        <v>658641.19757105398</v>
      </c>
      <c r="G290" s="209">
        <v>724050</v>
      </c>
      <c r="H290" s="209">
        <v>695358</v>
      </c>
      <c r="I290" s="209">
        <v>678271</v>
      </c>
      <c r="J290" s="209">
        <v>703322</v>
      </c>
      <c r="K290" s="366"/>
      <c r="Z290" s="218"/>
      <c r="AA290" s="218"/>
      <c r="AB290" s="218"/>
      <c r="AC290" s="218"/>
      <c r="AD290" s="218"/>
      <c r="AF290" s="218"/>
      <c r="AG290" s="218"/>
      <c r="AH290" s="218"/>
      <c r="AI290" s="218"/>
      <c r="AJ290" s="218"/>
      <c r="AK290" s="218"/>
    </row>
    <row r="291" spans="2:37" ht="22.4" hidden="1" customHeight="1">
      <c r="B291" s="288"/>
      <c r="C291" s="63" t="s">
        <v>105</v>
      </c>
      <c r="D291" s="208"/>
      <c r="E291" s="208">
        <v>41668.829639148498</v>
      </c>
      <c r="F291" s="208">
        <v>42881.668781766479</v>
      </c>
      <c r="G291" s="208">
        <v>45269.59359289748</v>
      </c>
      <c r="H291" s="208">
        <v>48991.69954764696</v>
      </c>
      <c r="I291" s="208">
        <v>47340.871374595037</v>
      </c>
      <c r="J291" s="208">
        <v>47607.594031328597</v>
      </c>
      <c r="M291" s="218"/>
      <c r="Z291" s="218"/>
      <c r="AA291" s="218"/>
      <c r="AB291" s="218"/>
      <c r="AC291" s="218"/>
      <c r="AD291" s="218"/>
      <c r="AE291" s="218"/>
      <c r="AF291" s="218"/>
      <c r="AG291" s="218"/>
    </row>
    <row r="292" spans="2:37" ht="22.4" hidden="1" customHeight="1">
      <c r="B292" s="288"/>
      <c r="C292" s="63" t="s">
        <v>106</v>
      </c>
      <c r="D292" s="208"/>
      <c r="E292" s="208">
        <v>269085.21168586798</v>
      </c>
      <c r="F292" s="208">
        <v>287714.82428553939</v>
      </c>
      <c r="G292" s="208">
        <v>301592.17080222984</v>
      </c>
      <c r="H292" s="208">
        <v>288286.420164679</v>
      </c>
      <c r="I292" s="208">
        <v>260638.73284347952</v>
      </c>
      <c r="J292" s="208">
        <v>257131.01888656584</v>
      </c>
      <c r="Z292" s="218"/>
      <c r="AA292" s="218"/>
      <c r="AB292" s="218"/>
      <c r="AC292" s="218"/>
      <c r="AD292" s="218"/>
      <c r="AE292" s="218"/>
      <c r="AF292" s="218"/>
      <c r="AG292" s="218"/>
    </row>
    <row r="293" spans="2:37" ht="22.4" hidden="1" customHeight="1">
      <c r="B293" s="288"/>
      <c r="C293" s="63" t="s">
        <v>107</v>
      </c>
      <c r="D293" s="208"/>
      <c r="E293" s="208">
        <v>259561</v>
      </c>
      <c r="F293" s="208">
        <v>235455.69995965163</v>
      </c>
      <c r="G293" s="208">
        <v>275621.15037499153</v>
      </c>
      <c r="H293" s="208">
        <v>253973</v>
      </c>
      <c r="I293" s="208">
        <v>270938</v>
      </c>
      <c r="J293" s="208">
        <v>295602</v>
      </c>
      <c r="Z293" s="218"/>
      <c r="AA293" s="218"/>
      <c r="AB293" s="218"/>
      <c r="AC293" s="218"/>
      <c r="AD293" s="218"/>
      <c r="AE293" s="218"/>
      <c r="AF293" s="218"/>
      <c r="AG293" s="218"/>
    </row>
    <row r="294" spans="2:37" ht="22.4" hidden="1" customHeight="1">
      <c r="B294" s="288"/>
      <c r="C294" s="63" t="s">
        <v>108</v>
      </c>
      <c r="D294" s="208"/>
      <c r="E294" s="208">
        <v>8265.1571439970012</v>
      </c>
      <c r="F294" s="208">
        <v>8074.6032235145858</v>
      </c>
      <c r="G294" s="208">
        <v>7486.3923395043576</v>
      </c>
      <c r="H294" s="208">
        <v>9707.5811489305597</v>
      </c>
      <c r="I294" s="208">
        <v>9139.4736220760278</v>
      </c>
      <c r="J294" s="208">
        <v>9894.1552220379817</v>
      </c>
      <c r="Z294" s="218"/>
      <c r="AA294" s="218"/>
      <c r="AB294" s="218"/>
      <c r="AC294" s="218"/>
      <c r="AD294" s="218"/>
      <c r="AE294" s="218"/>
      <c r="AF294" s="218"/>
      <c r="AG294" s="218"/>
      <c r="AH294" s="218"/>
      <c r="AI294" s="218"/>
      <c r="AJ294" s="218"/>
      <c r="AK294" s="218"/>
    </row>
    <row r="295" spans="2:37" ht="22.4" hidden="1" customHeight="1">
      <c r="B295" s="288"/>
      <c r="C295" s="63" t="s">
        <v>109</v>
      </c>
      <c r="D295" s="208"/>
      <c r="E295" s="208">
        <v>715.72285986730765</v>
      </c>
      <c r="F295" s="208">
        <v>401</v>
      </c>
      <c r="G295" s="208">
        <v>782.63269861297488</v>
      </c>
      <c r="H295" s="208">
        <v>2361.9617867081147</v>
      </c>
      <c r="I295" s="208">
        <v>1778</v>
      </c>
      <c r="J295" s="208">
        <v>2354</v>
      </c>
      <c r="Z295" s="218"/>
      <c r="AA295" s="218"/>
      <c r="AB295" s="218"/>
      <c r="AC295" s="218"/>
      <c r="AD295" s="218"/>
      <c r="AE295" s="218"/>
      <c r="AF295" s="218"/>
      <c r="AG295" s="218"/>
    </row>
    <row r="296" spans="2:37" ht="22.4" hidden="1" customHeight="1">
      <c r="B296" s="288"/>
      <c r="C296" s="63" t="s">
        <v>110</v>
      </c>
      <c r="D296" s="208"/>
      <c r="E296" s="208">
        <v>1408.0383323409992</v>
      </c>
      <c r="F296" s="208">
        <v>1861.6318048000001</v>
      </c>
      <c r="G296" s="208">
        <v>1033.8369359999999</v>
      </c>
      <c r="H296" s="208">
        <v>583.66398325498585</v>
      </c>
      <c r="I296" s="208">
        <v>1810.7669900001454</v>
      </c>
      <c r="J296" s="208">
        <v>3761.4197095193226</v>
      </c>
      <c r="Z296" s="218"/>
      <c r="AA296" s="218"/>
      <c r="AB296" s="218"/>
      <c r="AC296" s="218"/>
      <c r="AD296" s="218"/>
      <c r="AE296" s="218"/>
      <c r="AF296" s="218"/>
      <c r="AG296" s="218"/>
    </row>
    <row r="297" spans="2:37" ht="22.4" hidden="1" customHeight="1">
      <c r="B297" s="288"/>
      <c r="C297" s="63" t="s">
        <v>111</v>
      </c>
      <c r="D297" s="208"/>
      <c r="E297" s="208">
        <v>389.60777334099998</v>
      </c>
      <c r="F297" s="208">
        <v>483.38523429999998</v>
      </c>
      <c r="G297" s="208">
        <v>54.250343030000003</v>
      </c>
      <c r="H297" s="208">
        <v>4.6500107126000003</v>
      </c>
      <c r="I297" s="208">
        <v>1011.8322929999979</v>
      </c>
      <c r="J297" s="208">
        <v>296.95606450523576</v>
      </c>
      <c r="Z297" s="218"/>
      <c r="AA297" s="218"/>
      <c r="AB297" s="218"/>
      <c r="AC297" s="218"/>
      <c r="AD297" s="218"/>
      <c r="AE297" s="218"/>
      <c r="AF297" s="218"/>
      <c r="AG297" s="218"/>
    </row>
    <row r="298" spans="2:37" ht="22.4" hidden="1" customHeight="1">
      <c r="B298" s="288"/>
      <c r="C298" s="296" t="s">
        <v>112</v>
      </c>
      <c r="D298" s="367"/>
      <c r="E298" s="367">
        <v>16816.907302055319</v>
      </c>
      <c r="F298" s="208">
        <v>17550.811845681725</v>
      </c>
      <c r="G298" s="208">
        <v>19467.088083019313</v>
      </c>
      <c r="H298" s="208">
        <v>18942.759288901369</v>
      </c>
      <c r="I298" s="208">
        <v>20509.488316183721</v>
      </c>
      <c r="J298" s="208">
        <v>21879.988097419846</v>
      </c>
      <c r="Z298" s="218"/>
      <c r="AA298" s="218"/>
      <c r="AB298" s="218"/>
      <c r="AC298" s="218"/>
      <c r="AD298" s="218"/>
      <c r="AE298" s="218"/>
      <c r="AF298" s="218"/>
      <c r="AG298" s="218"/>
    </row>
    <row r="299" spans="2:37" ht="22.4" hidden="1" customHeight="1">
      <c r="B299" s="288"/>
      <c r="C299" s="63" t="s">
        <v>113</v>
      </c>
      <c r="D299" s="367"/>
      <c r="E299" s="367">
        <v>9016.8000000000011</v>
      </c>
      <c r="F299" s="208">
        <v>10674.572435800017</v>
      </c>
      <c r="G299" s="208">
        <v>14860.94492</v>
      </c>
      <c r="H299" s="208">
        <v>14175.603640000003</v>
      </c>
      <c r="I299" s="208">
        <v>13050.93672</v>
      </c>
      <c r="J299" s="208">
        <v>12533.208240000002</v>
      </c>
      <c r="L299" s="218"/>
      <c r="M299" s="218"/>
      <c r="Z299" s="218"/>
      <c r="AA299" s="218"/>
      <c r="AB299" s="218"/>
      <c r="AC299" s="218"/>
      <c r="AD299" s="218"/>
      <c r="AE299" s="218"/>
      <c r="AF299" s="218"/>
      <c r="AG299" s="218"/>
    </row>
    <row r="300" spans="2:37" ht="22.4" hidden="1" customHeight="1">
      <c r="B300" s="288"/>
      <c r="C300" s="63" t="s">
        <v>159</v>
      </c>
      <c r="D300" s="367"/>
      <c r="E300" s="367">
        <f>32660-1</f>
        <v>32659</v>
      </c>
      <c r="F300" s="367">
        <f>40969-2</f>
        <v>40967</v>
      </c>
      <c r="G300" s="367">
        <f>44176+1</f>
        <v>44177</v>
      </c>
      <c r="H300" s="367">
        <f>44565-2</f>
        <v>44563</v>
      </c>
      <c r="I300" s="367">
        <v>39650</v>
      </c>
      <c r="J300" s="367">
        <f>39888+1</f>
        <v>39889</v>
      </c>
      <c r="O300" s="316"/>
      <c r="Z300" s="218"/>
      <c r="AA300" s="218"/>
      <c r="AB300" s="218"/>
      <c r="AC300" s="218"/>
      <c r="AD300" s="218"/>
      <c r="AE300" s="218"/>
      <c r="AF300" s="218"/>
      <c r="AG300" s="218"/>
    </row>
    <row r="301" spans="2:37" ht="22.4" hidden="1" customHeight="1">
      <c r="B301" s="288"/>
      <c r="C301" s="297" t="s">
        <v>160</v>
      </c>
      <c r="D301" s="208"/>
      <c r="E301" s="208">
        <v>15536</v>
      </c>
      <c r="F301" s="208">
        <v>12574</v>
      </c>
      <c r="G301" s="284">
        <v>13705</v>
      </c>
      <c r="H301" s="284">
        <v>13766</v>
      </c>
      <c r="I301" s="284">
        <v>12403</v>
      </c>
      <c r="J301" s="284">
        <v>12373</v>
      </c>
      <c r="Z301" s="218"/>
      <c r="AA301" s="218"/>
      <c r="AB301" s="218"/>
      <c r="AC301" s="218"/>
      <c r="AD301" s="218"/>
      <c r="AE301" s="218"/>
      <c r="AF301" s="218"/>
      <c r="AG301" s="218"/>
    </row>
    <row r="302" spans="2:37" ht="22.4" hidden="1" customHeight="1">
      <c r="B302" s="288" t="s">
        <v>6</v>
      </c>
      <c r="C302" s="227" t="s">
        <v>161</v>
      </c>
      <c r="D302" s="209">
        <f>SUM(D282,D287,D290)</f>
        <v>0</v>
      </c>
      <c r="E302" s="209">
        <f>SUM(E282,E287,E290)</f>
        <v>841939.1348781155</v>
      </c>
      <c r="F302" s="209">
        <v>866082</v>
      </c>
      <c r="G302" s="209">
        <v>967286</v>
      </c>
      <c r="H302" s="209">
        <v>944202</v>
      </c>
      <c r="I302" s="209">
        <v>933801</v>
      </c>
      <c r="J302" s="209">
        <v>967366</v>
      </c>
      <c r="K302" s="135"/>
      <c r="L302" s="317"/>
      <c r="M302" s="317"/>
      <c r="N302" s="318"/>
    </row>
    <row r="303" spans="2:37" ht="22.4" hidden="1" customHeight="1">
      <c r="C303" s="228" t="s">
        <v>115</v>
      </c>
      <c r="D303" s="369"/>
      <c r="E303" s="369"/>
      <c r="F303" s="208"/>
      <c r="G303" s="208"/>
      <c r="H303" s="208"/>
      <c r="I303" s="208"/>
      <c r="J303" s="208"/>
    </row>
    <row r="304" spans="2:37" ht="22.4" hidden="1" customHeight="1">
      <c r="B304" s="288" t="s">
        <v>6</v>
      </c>
      <c r="C304" s="63" t="s">
        <v>116</v>
      </c>
      <c r="D304" s="208"/>
      <c r="E304" s="208">
        <v>2335988.5915182019</v>
      </c>
      <c r="F304" s="208">
        <v>2374037.4756550319</v>
      </c>
      <c r="G304" s="208">
        <v>2534823.327894832</v>
      </c>
      <c r="H304" s="208">
        <v>2586760.153336626</v>
      </c>
      <c r="I304" s="208">
        <v>2466232.8225808698</v>
      </c>
      <c r="J304" s="208">
        <v>2431787.5720116189</v>
      </c>
    </row>
    <row r="305" spans="2:10" ht="22.4" hidden="1" customHeight="1">
      <c r="B305" s="288" t="s">
        <v>6</v>
      </c>
      <c r="C305" s="63" t="s">
        <v>162</v>
      </c>
      <c r="D305" s="208"/>
      <c r="E305" s="208">
        <v>47298.666990297665</v>
      </c>
      <c r="F305" s="208">
        <v>30469.162250951998</v>
      </c>
      <c r="G305" s="208">
        <v>23983.705000861421</v>
      </c>
      <c r="H305" s="208">
        <v>21383.6473152</v>
      </c>
      <c r="I305" s="208">
        <v>16645.441101479999</v>
      </c>
      <c r="J305" s="208">
        <v>17001.2709</v>
      </c>
    </row>
    <row r="306" spans="2:10" ht="22.4" hidden="1" customHeight="1">
      <c r="C306" s="296" t="s">
        <v>117</v>
      </c>
      <c r="D306" s="208"/>
      <c r="E306" s="208">
        <v>19603</v>
      </c>
      <c r="F306" s="208">
        <v>14833</v>
      </c>
      <c r="G306" s="208">
        <v>8647</v>
      </c>
      <c r="H306" s="208">
        <v>0</v>
      </c>
      <c r="I306" s="208">
        <v>0</v>
      </c>
      <c r="J306" s="208">
        <v>0</v>
      </c>
    </row>
    <row r="307" spans="2:10" hidden="1">
      <c r="B307" s="288"/>
      <c r="C307" s="298" t="s">
        <v>163</v>
      </c>
      <c r="D307" s="208"/>
      <c r="E307" s="208">
        <v>27630</v>
      </c>
      <c r="F307" s="208">
        <v>16969</v>
      </c>
      <c r="G307" s="208">
        <v>3425</v>
      </c>
      <c r="H307" s="208">
        <v>14741</v>
      </c>
      <c r="I307" s="208">
        <v>5199</v>
      </c>
      <c r="J307" s="208">
        <v>74</v>
      </c>
    </row>
    <row r="308" spans="2:10" ht="22.4" hidden="1" customHeight="1" thickBot="1">
      <c r="B308" s="288"/>
      <c r="C308" s="64" t="s">
        <v>118</v>
      </c>
      <c r="D308" s="210"/>
      <c r="E308" s="210">
        <v>393437</v>
      </c>
      <c r="F308" s="210">
        <v>398681.96407731448</v>
      </c>
      <c r="G308" s="210">
        <v>384686.72</v>
      </c>
      <c r="H308" s="210">
        <v>376580.62</v>
      </c>
      <c r="I308" s="210">
        <v>421829.02</v>
      </c>
      <c r="J308" s="210">
        <v>471959.27390000003</v>
      </c>
    </row>
    <row r="309" spans="2:10" ht="30" hidden="1" customHeight="1">
      <c r="C309" s="592" t="s">
        <v>164</v>
      </c>
      <c r="D309" s="592"/>
      <c r="E309" s="592"/>
      <c r="F309" s="592"/>
      <c r="G309" s="592"/>
      <c r="H309" s="592"/>
      <c r="I309" s="592"/>
    </row>
    <row r="310" spans="2:10" ht="30" hidden="1" customHeight="1">
      <c r="C310" s="591"/>
      <c r="D310" s="591"/>
      <c r="E310" s="591"/>
      <c r="F310" s="591"/>
      <c r="G310" s="591"/>
      <c r="H310" s="591"/>
      <c r="I310" s="591"/>
    </row>
    <row r="311" spans="2:10" ht="30" hidden="1" customHeight="1">
      <c r="C311" s="591"/>
      <c r="D311" s="591"/>
      <c r="E311" s="591"/>
      <c r="F311" s="591"/>
      <c r="G311" s="591"/>
      <c r="H311" s="591"/>
      <c r="I311" s="591"/>
    </row>
    <row r="312" spans="2:10" ht="30" hidden="1" customHeight="1">
      <c r="C312" s="5"/>
      <c r="D312" s="218"/>
      <c r="E312" s="218"/>
      <c r="F312" s="218"/>
      <c r="G312" s="218"/>
      <c r="H312" s="218"/>
      <c r="I312" s="218"/>
    </row>
    <row r="313" spans="2:10" ht="30" hidden="1" customHeight="1">
      <c r="B313" s="22"/>
      <c r="C313" s="55" t="s">
        <v>165</v>
      </c>
    </row>
    <row r="314" spans="2:10" ht="22.4" hidden="1" customHeight="1" thickBot="1">
      <c r="B314" s="22"/>
    </row>
    <row r="315" spans="2:10" ht="22.4" hidden="1" customHeight="1">
      <c r="B315" s="22"/>
      <c r="C315" s="229" t="s">
        <v>166</v>
      </c>
      <c r="D315" s="62" t="s">
        <v>120</v>
      </c>
      <c r="E315" s="62" t="s">
        <v>121</v>
      </c>
      <c r="F315" s="62" t="s">
        <v>122</v>
      </c>
      <c r="G315" s="62" t="s">
        <v>17</v>
      </c>
    </row>
    <row r="316" spans="2:10" ht="22.4" hidden="1" customHeight="1">
      <c r="B316" s="22"/>
      <c r="C316" s="2" t="s">
        <v>167</v>
      </c>
      <c r="D316" s="105" t="s">
        <v>124</v>
      </c>
      <c r="E316" s="214">
        <v>106144</v>
      </c>
      <c r="F316" s="105">
        <v>11586</v>
      </c>
      <c r="G316" s="266">
        <v>117730</v>
      </c>
    </row>
    <row r="317" spans="2:10" ht="22.4" hidden="1" customHeight="1">
      <c r="B317" s="22"/>
      <c r="C317" s="2" t="s">
        <v>125</v>
      </c>
      <c r="D317" s="215">
        <v>4979</v>
      </c>
      <c r="E317" s="215" t="s">
        <v>124</v>
      </c>
      <c r="F317" s="215">
        <v>872</v>
      </c>
      <c r="G317" s="267">
        <v>5851</v>
      </c>
    </row>
    <row r="318" spans="2:10" ht="22.4" hidden="1" customHeight="1">
      <c r="B318" s="22"/>
      <c r="C318" s="2" t="s">
        <v>168</v>
      </c>
      <c r="D318" s="215" t="s">
        <v>124</v>
      </c>
      <c r="E318" s="215" t="s">
        <v>124</v>
      </c>
      <c r="F318" s="215">
        <v>9016</v>
      </c>
      <c r="G318" s="267">
        <v>9016</v>
      </c>
    </row>
    <row r="319" spans="2:10" ht="22.4" hidden="1" customHeight="1">
      <c r="B319" s="22"/>
      <c r="C319" s="2" t="s">
        <v>169</v>
      </c>
      <c r="D319" s="215">
        <v>0</v>
      </c>
      <c r="E319" s="215" t="s">
        <v>124</v>
      </c>
      <c r="F319" s="215" t="s">
        <v>124</v>
      </c>
      <c r="G319" s="267">
        <v>0</v>
      </c>
    </row>
    <row r="320" spans="2:10" ht="22.4" hidden="1" customHeight="1">
      <c r="B320" s="22"/>
      <c r="C320" s="2" t="s">
        <v>127</v>
      </c>
      <c r="D320" s="215">
        <v>110624</v>
      </c>
      <c r="E320" s="215" t="s">
        <v>124</v>
      </c>
      <c r="F320" s="215">
        <v>27232</v>
      </c>
      <c r="G320" s="267">
        <v>137857</v>
      </c>
    </row>
    <row r="321" spans="2:7" ht="22.4" hidden="1" customHeight="1">
      <c r="B321" s="22"/>
      <c r="C321" s="2" t="s">
        <v>170</v>
      </c>
      <c r="D321" s="215" t="s">
        <v>124</v>
      </c>
      <c r="E321" s="215" t="s">
        <v>124</v>
      </c>
      <c r="F321" s="215">
        <v>1072</v>
      </c>
      <c r="G321" s="267">
        <v>1072</v>
      </c>
    </row>
    <row r="322" spans="2:7" ht="22.4" hidden="1" customHeight="1">
      <c r="B322" s="22"/>
      <c r="C322" s="2" t="s">
        <v>171</v>
      </c>
      <c r="D322" s="215" t="s">
        <v>124</v>
      </c>
      <c r="E322" s="215" t="s">
        <v>124</v>
      </c>
      <c r="F322" s="215">
        <v>0</v>
      </c>
      <c r="G322" s="267">
        <v>0</v>
      </c>
    </row>
    <row r="323" spans="2:7" ht="22.4" hidden="1" customHeight="1">
      <c r="B323" s="22"/>
      <c r="C323" s="2" t="s">
        <v>172</v>
      </c>
      <c r="D323" s="215" t="s">
        <v>124</v>
      </c>
      <c r="E323" s="215" t="s">
        <v>124</v>
      </c>
      <c r="F323" s="215">
        <v>494</v>
      </c>
      <c r="G323" s="267">
        <v>494</v>
      </c>
    </row>
    <row r="324" spans="2:7" ht="22.4" hidden="1" customHeight="1">
      <c r="B324" s="22"/>
      <c r="C324" s="2" t="s">
        <v>130</v>
      </c>
      <c r="D324" s="215">
        <v>6011</v>
      </c>
      <c r="E324" s="215" t="s">
        <v>124</v>
      </c>
      <c r="F324" s="215">
        <v>1985</v>
      </c>
      <c r="G324" s="267">
        <v>7995</v>
      </c>
    </row>
    <row r="325" spans="2:7" ht="22.4" hidden="1" customHeight="1" thickBot="1">
      <c r="B325" s="22"/>
      <c r="C325" s="292" t="s">
        <v>131</v>
      </c>
      <c r="D325" s="131">
        <v>121613</v>
      </c>
      <c r="E325" s="357">
        <v>106144</v>
      </c>
      <c r="F325" s="357">
        <v>52257</v>
      </c>
      <c r="G325" s="131">
        <v>280014</v>
      </c>
    </row>
    <row r="326" spans="2:7" ht="34" hidden="1" customHeight="1">
      <c r="B326" s="22"/>
      <c r="C326" s="593" t="s">
        <v>173</v>
      </c>
      <c r="D326" s="594"/>
      <c r="E326" s="594"/>
      <c r="F326" s="594"/>
      <c r="G326" s="594"/>
    </row>
    <row r="327" spans="2:7" ht="38.5" hidden="1" customHeight="1">
      <c r="B327" s="22"/>
      <c r="C327" s="595" t="s">
        <v>174</v>
      </c>
      <c r="D327" s="596"/>
      <c r="E327" s="596"/>
      <c r="F327" s="596"/>
      <c r="G327" s="596"/>
    </row>
    <row r="328" spans="2:7" ht="22.4" hidden="1" customHeight="1">
      <c r="B328" s="22"/>
      <c r="C328" s="597" t="s">
        <v>175</v>
      </c>
      <c r="D328" s="598"/>
      <c r="E328" s="598"/>
      <c r="F328" s="598"/>
      <c r="G328" s="598"/>
    </row>
    <row r="329" spans="2:7" ht="53.15" hidden="1" customHeight="1">
      <c r="B329" s="22"/>
      <c r="C329" s="599" t="s">
        <v>176</v>
      </c>
      <c r="D329" s="599"/>
      <c r="E329" s="599"/>
      <c r="F329" s="599"/>
      <c r="G329" s="599"/>
    </row>
    <row r="330" spans="2:7" ht="18" hidden="1">
      <c r="B330" s="22"/>
      <c r="C330" s="600"/>
      <c r="D330" s="600"/>
      <c r="E330" s="600"/>
      <c r="F330" s="600"/>
      <c r="G330" s="600"/>
    </row>
    <row r="331" spans="2:7" ht="49.75" hidden="1" customHeight="1">
      <c r="B331" s="22"/>
      <c r="C331" s="600"/>
      <c r="D331" s="600"/>
      <c r="E331" s="600"/>
      <c r="F331" s="600"/>
      <c r="G331" s="600"/>
    </row>
    <row r="332" spans="2:7" ht="78" hidden="1" customHeight="1">
      <c r="B332" s="22"/>
      <c r="C332" s="600" t="s">
        <v>177</v>
      </c>
      <c r="D332" s="600"/>
      <c r="E332" s="600"/>
      <c r="F332" s="600"/>
      <c r="G332" s="600"/>
    </row>
    <row r="333" spans="2:7" ht="18" hidden="1">
      <c r="B333" s="22"/>
      <c r="C333" s="600"/>
      <c r="D333" s="600"/>
      <c r="E333" s="600"/>
      <c r="F333" s="600"/>
      <c r="G333" s="600"/>
    </row>
    <row r="334" spans="2:7" ht="30" hidden="1" customHeight="1">
      <c r="B334" s="22"/>
      <c r="C334" s="55" t="s">
        <v>178</v>
      </c>
    </row>
    <row r="335" spans="2:7" ht="22.4" hidden="1" customHeight="1" thickBot="1">
      <c r="B335" s="22"/>
    </row>
    <row r="336" spans="2:7" ht="39.65" hidden="1" customHeight="1">
      <c r="B336" s="22"/>
      <c r="C336" s="211"/>
      <c r="D336" s="62" t="s">
        <v>121</v>
      </c>
      <c r="E336" s="62" t="s">
        <v>122</v>
      </c>
      <c r="F336" s="62" t="s">
        <v>17</v>
      </c>
      <c r="G336" s="356" t="s">
        <v>179</v>
      </c>
    </row>
    <row r="337" spans="2:12" ht="22.4" hidden="1" customHeight="1">
      <c r="B337" s="22"/>
      <c r="C337" s="2" t="s">
        <v>133</v>
      </c>
      <c r="D337" s="190">
        <v>106144</v>
      </c>
      <c r="E337" s="190">
        <v>11586</v>
      </c>
      <c r="F337" s="266">
        <v>117730</v>
      </c>
      <c r="G337" s="351">
        <v>1</v>
      </c>
    </row>
    <row r="338" spans="2:12" ht="22.4" hidden="1" customHeight="1">
      <c r="B338" s="22"/>
      <c r="C338" s="2" t="s">
        <v>134</v>
      </c>
      <c r="D338" s="105">
        <v>65203</v>
      </c>
      <c r="E338" s="105">
        <v>8050</v>
      </c>
      <c r="F338" s="266">
        <v>73253</v>
      </c>
      <c r="G338" s="352" t="s">
        <v>180</v>
      </c>
    </row>
    <row r="339" spans="2:12" ht="22.4" hidden="1" customHeight="1">
      <c r="B339" s="22"/>
      <c r="C339" s="2" t="s">
        <v>181</v>
      </c>
      <c r="D339" s="66" t="s">
        <v>182</v>
      </c>
      <c r="E339" s="66" t="s">
        <v>182</v>
      </c>
      <c r="F339" s="114" t="s">
        <v>182</v>
      </c>
      <c r="G339" s="351">
        <v>0.5</v>
      </c>
    </row>
    <row r="340" spans="2:12" ht="22.4" hidden="1" customHeight="1">
      <c r="B340" s="22"/>
      <c r="C340" s="354" t="s">
        <v>183</v>
      </c>
      <c r="D340" s="66" t="s">
        <v>182</v>
      </c>
      <c r="E340" s="66" t="s">
        <v>182</v>
      </c>
      <c r="F340" s="114" t="s">
        <v>182</v>
      </c>
      <c r="G340" s="351">
        <v>0.18</v>
      </c>
    </row>
    <row r="341" spans="2:12" ht="22.4" hidden="1" customHeight="1" thickBot="1">
      <c r="B341" s="22"/>
      <c r="C341" s="355" t="s">
        <v>184</v>
      </c>
      <c r="D341" s="67" t="s">
        <v>182</v>
      </c>
      <c r="E341" s="67" t="s">
        <v>182</v>
      </c>
      <c r="F341" s="268" t="s">
        <v>182</v>
      </c>
      <c r="G341" s="353">
        <v>0.31</v>
      </c>
    </row>
    <row r="342" spans="2:12" ht="39.65" hidden="1" customHeight="1">
      <c r="B342" s="36"/>
      <c r="C342" s="601" t="s">
        <v>185</v>
      </c>
      <c r="D342" s="601"/>
      <c r="E342" s="601"/>
      <c r="F342" s="601"/>
      <c r="G342" s="601"/>
      <c r="H342" s="23"/>
      <c r="I342" s="23"/>
      <c r="J342" s="23"/>
      <c r="K342" s="23"/>
      <c r="L342" s="23"/>
    </row>
    <row r="343" spans="2:12" ht="60" hidden="1" customHeight="1">
      <c r="B343" s="36"/>
      <c r="C343" s="590" t="s">
        <v>186</v>
      </c>
      <c r="D343" s="590"/>
      <c r="E343" s="590"/>
      <c r="F343" s="590"/>
      <c r="G343" s="590"/>
      <c r="H343" s="23"/>
      <c r="I343" s="23"/>
      <c r="J343" s="23"/>
      <c r="K343" s="23"/>
      <c r="L343" s="23"/>
    </row>
    <row r="344" spans="2:12" ht="45" hidden="1" customHeight="1">
      <c r="B344" s="36"/>
      <c r="C344" s="590" t="s">
        <v>187</v>
      </c>
      <c r="D344" s="590"/>
      <c r="E344" s="590"/>
      <c r="F344" s="590"/>
      <c r="G344" s="590"/>
      <c r="H344" s="23"/>
      <c r="I344" s="23"/>
      <c r="J344" s="23"/>
      <c r="K344" s="23"/>
      <c r="L344" s="23"/>
    </row>
    <row r="345" spans="2:12" ht="58" hidden="1" customHeight="1">
      <c r="B345" s="36"/>
      <c r="C345" s="591" t="s">
        <v>188</v>
      </c>
      <c r="D345" s="591"/>
      <c r="E345" s="591"/>
      <c r="F345" s="591"/>
      <c r="G345" s="591"/>
      <c r="H345" s="361"/>
      <c r="I345" s="361"/>
      <c r="J345" s="361"/>
      <c r="K345" s="361"/>
      <c r="L345" s="361"/>
    </row>
    <row r="346" spans="2:12" ht="30" hidden="1" customHeight="1">
      <c r="B346" s="37"/>
      <c r="C346" s="361"/>
      <c r="D346" s="361"/>
      <c r="E346" s="361"/>
      <c r="F346" s="361"/>
      <c r="G346" s="361"/>
      <c r="H346" s="361"/>
      <c r="I346" s="361"/>
      <c r="J346" s="361"/>
      <c r="K346" s="361"/>
      <c r="L346" s="361"/>
    </row>
    <row r="347" spans="2:12" ht="30" hidden="1" customHeight="1">
      <c r="B347" s="37"/>
      <c r="C347" s="55" t="s">
        <v>137</v>
      </c>
    </row>
    <row r="348" spans="2:12" ht="22.4" hidden="1" customHeight="1" thickBot="1">
      <c r="B348" s="37"/>
      <c r="C348" s="178"/>
      <c r="D348" s="179">
        <v>2024</v>
      </c>
      <c r="E348" s="179">
        <v>2023</v>
      </c>
      <c r="F348" s="179">
        <v>2022</v>
      </c>
      <c r="G348" s="179">
        <v>2021</v>
      </c>
      <c r="H348" s="179">
        <v>2020</v>
      </c>
      <c r="I348" s="179">
        <v>2019</v>
      </c>
    </row>
    <row r="349" spans="2:12" ht="22.4" hidden="1" customHeight="1">
      <c r="B349" s="288" t="s">
        <v>6</v>
      </c>
      <c r="C349" s="212" t="s">
        <v>138</v>
      </c>
      <c r="D349" s="70">
        <v>6936</v>
      </c>
      <c r="E349" s="69">
        <v>8211.2095660000123</v>
      </c>
      <c r="F349" s="69">
        <v>11315</v>
      </c>
      <c r="G349" s="69">
        <v>10753</v>
      </c>
      <c r="H349" s="69">
        <v>9615</v>
      </c>
      <c r="I349" s="69">
        <v>9381</v>
      </c>
    </row>
    <row r="350" spans="2:12" ht="22.4" hidden="1" customHeight="1">
      <c r="B350" s="288" t="s">
        <v>6</v>
      </c>
      <c r="C350" s="212" t="s">
        <v>139</v>
      </c>
      <c r="D350" s="70">
        <v>17314</v>
      </c>
      <c r="E350" s="69">
        <v>17872.869555999976</v>
      </c>
      <c r="F350" s="69">
        <v>19885</v>
      </c>
      <c r="G350" s="69">
        <v>13538</v>
      </c>
      <c r="H350" s="69">
        <v>10654</v>
      </c>
      <c r="I350" s="69">
        <v>10476</v>
      </c>
      <c r="L350" s="34"/>
    </row>
    <row r="351" spans="2:12" ht="22.4" hidden="1" customHeight="1" thickBot="1">
      <c r="B351" s="288" t="s">
        <v>6</v>
      </c>
      <c r="C351" s="213" t="s">
        <v>140</v>
      </c>
      <c r="D351" s="299">
        <v>0.71397938144329898</v>
      </c>
      <c r="E351" s="225">
        <v>0.68520224434243238</v>
      </c>
      <c r="F351" s="225">
        <v>0.63733974358974355</v>
      </c>
      <c r="G351" s="225">
        <v>0.55732575851138277</v>
      </c>
      <c r="H351" s="225">
        <v>0.52563027283043073</v>
      </c>
      <c r="I351" s="225">
        <v>0.5275721408067684</v>
      </c>
    </row>
    <row r="352" spans="2:12" ht="30" hidden="1" customHeight="1"/>
    <row r="353" spans="2:17" ht="30" hidden="1" customHeight="1">
      <c r="B353" s="14"/>
      <c r="C353" s="55" t="s">
        <v>141</v>
      </c>
    </row>
    <row r="354" spans="2:17" ht="22.4" hidden="1" customHeight="1" thickBot="1"/>
    <row r="355" spans="2:17" ht="36" hidden="1">
      <c r="C355" s="242"/>
      <c r="D355" s="68" t="s">
        <v>142</v>
      </c>
      <c r="E355" s="68" t="s">
        <v>143</v>
      </c>
    </row>
    <row r="356" spans="2:17" ht="22.4" hidden="1" customHeight="1">
      <c r="C356" s="51" t="s">
        <v>144</v>
      </c>
      <c r="D356" s="74">
        <v>8.9456546185510202E-2</v>
      </c>
      <c r="E356" s="74">
        <v>0.54785646004791277</v>
      </c>
    </row>
    <row r="357" spans="2:17" ht="22.4" hidden="1" customHeight="1">
      <c r="C357" s="2" t="s">
        <v>145</v>
      </c>
      <c r="D357" s="73">
        <v>0.31105476469240068</v>
      </c>
      <c r="E357" s="73">
        <v>0.15252212320649713</v>
      </c>
    </row>
    <row r="358" spans="2:17" ht="22.4" hidden="1" customHeight="1">
      <c r="C358" s="2" t="s">
        <v>146</v>
      </c>
      <c r="D358" s="73">
        <v>0.40921807122366216</v>
      </c>
      <c r="E358" s="73">
        <v>0.15845547615082056</v>
      </c>
    </row>
    <row r="359" spans="2:17" ht="22.4" hidden="1" customHeight="1" thickBot="1">
      <c r="C359" s="53" t="s">
        <v>147</v>
      </c>
      <c r="D359" s="300">
        <v>0.190270617898427</v>
      </c>
      <c r="E359" s="300">
        <v>0.14116594059476956</v>
      </c>
    </row>
    <row r="360" spans="2:17" ht="30" hidden="1" customHeight="1">
      <c r="B360" s="35"/>
      <c r="C360" s="35"/>
      <c r="D360" s="35"/>
      <c r="E360" s="35"/>
      <c r="F360" s="35"/>
      <c r="G360" s="35"/>
      <c r="H360" s="35"/>
      <c r="I360" s="35"/>
      <c r="J360" s="35"/>
      <c r="K360" s="35"/>
      <c r="L360" s="35"/>
      <c r="M360" s="35"/>
      <c r="N360" s="35"/>
      <c r="O360" s="35"/>
      <c r="P360" s="35"/>
      <c r="Q360" s="35"/>
    </row>
    <row r="361" spans="2:17" ht="30" hidden="1" customHeight="1">
      <c r="B361" s="35"/>
      <c r="C361" s="55" t="s">
        <v>148</v>
      </c>
      <c r="D361" s="35"/>
      <c r="E361" s="35"/>
      <c r="F361" s="35"/>
      <c r="G361" s="35"/>
      <c r="H361" s="35"/>
      <c r="I361" s="35"/>
      <c r="J361" s="35"/>
      <c r="K361" s="35"/>
      <c r="L361" s="35"/>
      <c r="M361" s="35"/>
      <c r="N361" s="35"/>
      <c r="O361" s="35"/>
      <c r="P361" s="35"/>
      <c r="Q361" s="35"/>
    </row>
    <row r="362" spans="2:17" ht="18" hidden="1" thickBot="1">
      <c r="B362" s="35"/>
      <c r="C362" s="57"/>
      <c r="D362" s="57"/>
      <c r="E362" s="57"/>
      <c r="F362" s="14"/>
      <c r="G362" s="14"/>
      <c r="H362" s="14"/>
      <c r="I362" s="14"/>
      <c r="J362" s="14"/>
      <c r="K362" s="14"/>
      <c r="L362" s="14"/>
      <c r="M362" s="14"/>
    </row>
    <row r="363" spans="2:17" ht="36" hidden="1">
      <c r="B363" s="35"/>
      <c r="C363" s="244"/>
      <c r="D363" s="358" t="s">
        <v>150</v>
      </c>
      <c r="E363" s="359" t="s">
        <v>151</v>
      </c>
      <c r="G363" s="246"/>
      <c r="I363" s="246"/>
      <c r="J363" s="246"/>
      <c r="K363" s="246"/>
      <c r="L363" s="246"/>
      <c r="M363" s="14"/>
    </row>
    <row r="364" spans="2:17" ht="18" hidden="1">
      <c r="C364" s="61" t="s">
        <v>144</v>
      </c>
      <c r="D364" s="285">
        <v>0.98888428039580567</v>
      </c>
      <c r="E364" s="248">
        <v>1</v>
      </c>
      <c r="G364" s="14"/>
      <c r="H364" s="14"/>
      <c r="I364" s="14"/>
      <c r="J364" s="14"/>
      <c r="K364" s="14"/>
      <c r="L364" s="14"/>
      <c r="M364" s="14"/>
    </row>
    <row r="365" spans="2:17" ht="18" hidden="1">
      <c r="C365" s="243" t="s">
        <v>152</v>
      </c>
      <c r="D365" s="303">
        <v>0.98882616189566053</v>
      </c>
      <c r="E365" s="303">
        <v>0.99993854980820307</v>
      </c>
      <c r="G365" s="14"/>
      <c r="H365" s="247"/>
      <c r="I365" s="301"/>
      <c r="J365" s="14"/>
      <c r="K365" s="14"/>
      <c r="L365" s="14"/>
      <c r="M365" s="14"/>
    </row>
    <row r="366" spans="2:17" hidden="1">
      <c r="C366" s="243" t="s">
        <v>153</v>
      </c>
      <c r="D366" s="303">
        <v>0</v>
      </c>
      <c r="E366" s="303">
        <v>0</v>
      </c>
      <c r="G366" s="14"/>
      <c r="H366" s="14"/>
      <c r="I366" s="14"/>
      <c r="J366" s="14"/>
      <c r="K366" s="14"/>
      <c r="L366" s="14"/>
      <c r="M366" s="14"/>
    </row>
    <row r="367" spans="2:17" hidden="1">
      <c r="C367" s="243" t="s">
        <v>154</v>
      </c>
      <c r="D367" s="303">
        <v>0</v>
      </c>
      <c r="E367" s="303">
        <v>0</v>
      </c>
      <c r="H367" s="14"/>
      <c r="I367" s="14"/>
      <c r="J367" s="14"/>
      <c r="K367" s="14"/>
      <c r="L367" s="14"/>
      <c r="M367" s="14"/>
    </row>
    <row r="368" spans="2:17" hidden="1">
      <c r="C368" s="243" t="s">
        <v>155</v>
      </c>
      <c r="D368" s="303">
        <v>5.8118500145194636E-5</v>
      </c>
      <c r="E368" s="303">
        <v>6.145019179702904E-5</v>
      </c>
      <c r="G368" s="14"/>
      <c r="H368" s="14"/>
      <c r="I368" s="14"/>
      <c r="J368" s="14"/>
      <c r="K368" s="14"/>
      <c r="L368" s="14"/>
      <c r="M368" s="14"/>
    </row>
    <row r="369" spans="3:13" ht="18" hidden="1">
      <c r="C369" s="61" t="s">
        <v>145</v>
      </c>
      <c r="D369" s="285">
        <v>0.793539700401523</v>
      </c>
      <c r="E369" s="248">
        <v>1</v>
      </c>
      <c r="G369" s="14"/>
      <c r="H369" s="14"/>
      <c r="I369" s="14"/>
      <c r="J369" s="14"/>
      <c r="K369" s="14"/>
      <c r="L369" s="14"/>
      <c r="M369" s="14"/>
    </row>
    <row r="370" spans="3:13" hidden="1">
      <c r="C370" s="243" t="s">
        <v>152</v>
      </c>
      <c r="D370" s="303">
        <v>0</v>
      </c>
      <c r="E370" s="303">
        <v>0</v>
      </c>
      <c r="G370" s="14"/>
      <c r="H370" s="14"/>
      <c r="I370" s="14"/>
      <c r="J370" s="14"/>
      <c r="K370" s="14"/>
      <c r="L370" s="14"/>
      <c r="M370" s="14"/>
    </row>
    <row r="371" spans="3:13" hidden="1">
      <c r="C371" s="243" t="s">
        <v>153</v>
      </c>
      <c r="D371" s="126">
        <v>1.6783021086014704E-2</v>
      </c>
      <c r="E371" s="126">
        <v>2.0985042900787718E-2</v>
      </c>
      <c r="G371" s="14"/>
      <c r="I371" s="14"/>
      <c r="J371" s="14"/>
      <c r="K371" s="14"/>
      <c r="L371" s="14"/>
      <c r="M371" s="14"/>
    </row>
    <row r="372" spans="3:13" hidden="1">
      <c r="C372" s="243" t="s">
        <v>154</v>
      </c>
      <c r="D372" s="126">
        <v>0.77210129546148998</v>
      </c>
      <c r="E372" s="126">
        <v>0.97220818941856313</v>
      </c>
      <c r="G372" s="14"/>
      <c r="H372" s="14"/>
      <c r="I372" s="14"/>
      <c r="J372" s="14"/>
      <c r="K372" s="14"/>
      <c r="L372" s="14"/>
      <c r="M372" s="14"/>
    </row>
    <row r="373" spans="3:13" hidden="1">
      <c r="C373" s="243" t="s">
        <v>155</v>
      </c>
      <c r="D373" s="126">
        <v>4.6553838540182805E-3</v>
      </c>
      <c r="E373" s="126" t="s">
        <v>189</v>
      </c>
      <c r="G373" s="14"/>
      <c r="H373" s="14"/>
      <c r="I373" s="14"/>
      <c r="J373" s="14"/>
      <c r="K373" s="14"/>
      <c r="L373" s="14"/>
      <c r="M373" s="14"/>
    </row>
    <row r="374" spans="3:13" ht="18" hidden="1">
      <c r="C374" s="61" t="s">
        <v>146</v>
      </c>
      <c r="D374" s="285">
        <v>0.41524419824403747</v>
      </c>
      <c r="E374" s="249">
        <v>1</v>
      </c>
      <c r="G374" s="14"/>
      <c r="H374" s="14"/>
      <c r="I374" s="14"/>
      <c r="J374" s="14"/>
      <c r="K374" s="14"/>
      <c r="L374" s="14"/>
      <c r="M374" s="14"/>
    </row>
    <row r="375" spans="3:13" hidden="1">
      <c r="C375" s="243" t="s">
        <v>152</v>
      </c>
      <c r="D375" s="126">
        <v>8.5545581929611925E-3</v>
      </c>
      <c r="E375" s="126">
        <v>4.1668222457745478E-2</v>
      </c>
      <c r="G375" s="14"/>
      <c r="H375" s="14"/>
      <c r="I375" s="14"/>
      <c r="J375" s="14"/>
      <c r="K375" s="14"/>
      <c r="L375" s="14"/>
      <c r="M375" s="14"/>
    </row>
    <row r="376" spans="3:13" hidden="1">
      <c r="C376" s="243" t="s">
        <v>153</v>
      </c>
      <c r="D376" s="126">
        <v>0.40656476124184515</v>
      </c>
      <c r="E376" s="126">
        <v>0.95306782055842354</v>
      </c>
      <c r="G376" s="14"/>
      <c r="H376" s="14"/>
      <c r="I376" s="14"/>
      <c r="J376" s="14"/>
      <c r="K376" s="14"/>
      <c r="L376" s="14"/>
      <c r="M376" s="14"/>
    </row>
    <row r="377" spans="3:13" hidden="1">
      <c r="C377" s="243" t="s">
        <v>154</v>
      </c>
      <c r="D377" s="126">
        <v>1.3627236003629805E-5</v>
      </c>
      <c r="E377" s="126">
        <v>5.1248925172965457E-3</v>
      </c>
      <c r="G377" s="14"/>
      <c r="H377" s="14"/>
      <c r="I377" s="14"/>
      <c r="J377" s="14"/>
      <c r="K377" s="14"/>
      <c r="L377" s="14"/>
      <c r="M377" s="14"/>
    </row>
    <row r="378" spans="3:13" hidden="1">
      <c r="C378" s="243" t="s">
        <v>155</v>
      </c>
      <c r="D378" s="126">
        <v>1.1125157322752444E-4</v>
      </c>
      <c r="E378" s="126">
        <v>1.3906446653440556E-4</v>
      </c>
      <c r="G378" s="14"/>
      <c r="H378" s="14"/>
      <c r="I378" s="14"/>
      <c r="J378" s="14"/>
      <c r="K378" s="14"/>
      <c r="L378" s="14"/>
      <c r="M378" s="14"/>
    </row>
    <row r="379" spans="3:13" ht="18" hidden="1">
      <c r="C379" s="61" t="s">
        <v>147</v>
      </c>
      <c r="D379" s="285">
        <v>0.4034679493041825</v>
      </c>
      <c r="E379" s="249">
        <v>1</v>
      </c>
      <c r="G379" s="14"/>
      <c r="H379" s="14"/>
      <c r="I379" s="14"/>
      <c r="J379" s="14"/>
      <c r="K379" s="14"/>
      <c r="L379" s="14"/>
      <c r="M379" s="14"/>
    </row>
    <row r="380" spans="3:13" hidden="1">
      <c r="C380" s="243" t="s">
        <v>152</v>
      </c>
      <c r="D380" s="71">
        <v>0.18967284912550847</v>
      </c>
      <c r="E380" s="71">
        <v>0.23095357807141628</v>
      </c>
      <c r="G380" s="14"/>
      <c r="H380" s="14"/>
      <c r="I380" s="14"/>
      <c r="J380" s="14"/>
      <c r="K380" s="14"/>
      <c r="L380" s="14"/>
      <c r="M380" s="14"/>
    </row>
    <row r="381" spans="3:13" hidden="1">
      <c r="C381" s="243" t="s">
        <v>153</v>
      </c>
      <c r="D381" s="71">
        <v>0.1194638734177617</v>
      </c>
      <c r="E381" s="71">
        <v>0.47010296329020018</v>
      </c>
      <c r="G381" s="14"/>
      <c r="H381" s="14"/>
      <c r="I381" s="14"/>
      <c r="J381" s="14"/>
      <c r="K381" s="14"/>
      <c r="L381" s="14"/>
      <c r="M381" s="14"/>
    </row>
    <row r="382" spans="3:13" hidden="1">
      <c r="C382" s="243" t="s">
        <v>154</v>
      </c>
      <c r="D382" s="71">
        <v>9.4156886744660939E-2</v>
      </c>
      <c r="E382" s="71">
        <v>0.29871406388015803</v>
      </c>
      <c r="G382" s="14"/>
      <c r="H382" s="14"/>
      <c r="I382" s="14"/>
      <c r="J382" s="14"/>
      <c r="K382" s="14"/>
      <c r="L382" s="14"/>
      <c r="M382" s="14"/>
    </row>
    <row r="383" spans="3:13" ht="18" hidden="1" thickBot="1">
      <c r="C383" s="245" t="s">
        <v>155</v>
      </c>
      <c r="D383" s="72">
        <v>1.7434001625136545E-4</v>
      </c>
      <c r="E383" s="72">
        <v>2.2939475822548086E-4</v>
      </c>
      <c r="G383" s="14"/>
      <c r="H383" s="14"/>
      <c r="I383" s="14"/>
      <c r="J383" s="14"/>
      <c r="K383" s="14"/>
      <c r="L383" s="14"/>
      <c r="M383" s="14"/>
    </row>
    <row r="389"/>
  </sheetData>
  <sheetProtection algorithmName="SHA-512" hashValue="tY3fcn1ORqGYvENta2r3z2JG/kPY4WGEr3jkfKC64WVAIqhY/Idq7ZSlW3P/0eAkFMH6vvIhjWE57mGl2VAjhw==" saltValue="1QCdMJwQdCfqVJOxvT9atQ==" spinCount="100000" sheet="1" objects="1" scenarios="1"/>
  <mergeCells count="32">
    <mergeCell ref="D96:E96"/>
    <mergeCell ref="D104:E104"/>
    <mergeCell ref="C78:J78"/>
    <mergeCell ref="C79:J79"/>
    <mergeCell ref="C81:J81"/>
    <mergeCell ref="C82:J82"/>
    <mergeCell ref="C83:J83"/>
    <mergeCell ref="C344:G344"/>
    <mergeCell ref="C345:G345"/>
    <mergeCell ref="C309:I311"/>
    <mergeCell ref="C326:G326"/>
    <mergeCell ref="C327:G327"/>
    <mergeCell ref="C328:G328"/>
    <mergeCell ref="C329:G331"/>
    <mergeCell ref="C343:G343"/>
    <mergeCell ref="C332:G333"/>
    <mergeCell ref="C342:G342"/>
    <mergeCell ref="C38:J38"/>
    <mergeCell ref="C93:J93"/>
    <mergeCell ref="C80:G80"/>
    <mergeCell ref="C41:J41"/>
    <mergeCell ref="C42:J42"/>
    <mergeCell ref="C39:J39"/>
    <mergeCell ref="C59:G59"/>
    <mergeCell ref="C84:J84"/>
    <mergeCell ref="C85:J85"/>
    <mergeCell ref="C86:J86"/>
    <mergeCell ref="C40:J40"/>
    <mergeCell ref="C57:J57"/>
    <mergeCell ref="C60:J60"/>
    <mergeCell ref="C77:J77"/>
    <mergeCell ref="C58:G58"/>
  </mergeCells>
  <hyperlinks>
    <hyperlink ref="K1" location="Home!A1" display="Home" xr:uid="{4EE008FE-8221-47C5-AAB2-0B666CA3F28C}"/>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98FCA-0738-44F0-9948-95D0451A9A1B}">
  <sheetPr>
    <tabColor theme="9"/>
  </sheetPr>
  <dimension ref="A1:AL42"/>
  <sheetViews>
    <sheetView showGridLines="0" zoomScale="110" zoomScaleNormal="110" workbookViewId="0"/>
  </sheetViews>
  <sheetFormatPr defaultColWidth="0" defaultRowHeight="14.5" zeroHeight="1"/>
  <cols>
    <col min="1" max="2" width="8.7265625" style="272" customWidth="1"/>
    <col min="3" max="3" width="44.1796875" style="272" customWidth="1"/>
    <col min="4" max="16" width="8.7265625" style="272" customWidth="1"/>
    <col min="17" max="17" width="25.1796875" style="272" customWidth="1"/>
    <col min="18" max="18" width="36.453125" style="272" customWidth="1"/>
    <col min="19" max="19" width="8.7265625" style="272" customWidth="1"/>
    <col min="20" max="38" width="0" style="272" hidden="1" customWidth="1"/>
    <col min="39" max="16384" width="8.7265625" hidden="1"/>
  </cols>
  <sheetData>
    <row r="1" spans="1:38" ht="44.15" customHeight="1">
      <c r="A1" s="476"/>
      <c r="B1" s="476"/>
      <c r="C1" s="476"/>
      <c r="D1" s="476"/>
      <c r="E1" s="476"/>
      <c r="F1" s="476"/>
      <c r="G1" s="476"/>
      <c r="H1" s="476"/>
      <c r="I1" s="476"/>
      <c r="J1" s="476"/>
      <c r="K1" s="476"/>
      <c r="L1" s="476"/>
      <c r="M1" s="476"/>
      <c r="N1" s="476"/>
      <c r="O1" s="476"/>
      <c r="P1" s="476"/>
      <c r="Q1" s="476"/>
      <c r="R1" s="476"/>
      <c r="S1" s="540" t="s">
        <v>856</v>
      </c>
      <c r="T1"/>
      <c r="U1"/>
      <c r="V1"/>
      <c r="W1"/>
      <c r="X1"/>
      <c r="Y1"/>
      <c r="Z1"/>
      <c r="AA1"/>
      <c r="AB1"/>
      <c r="AC1"/>
      <c r="AD1"/>
      <c r="AE1"/>
      <c r="AF1"/>
      <c r="AG1"/>
      <c r="AH1"/>
      <c r="AI1"/>
      <c r="AJ1"/>
      <c r="AK1"/>
      <c r="AL1"/>
    </row>
    <row r="2" spans="1:38"/>
    <row r="3" spans="1:38" ht="41.15" customHeight="1">
      <c r="C3" s="583" t="s">
        <v>729</v>
      </c>
      <c r="D3" s="583"/>
      <c r="E3" s="583"/>
      <c r="F3" s="583"/>
      <c r="G3" s="583"/>
      <c r="H3" s="583"/>
      <c r="I3" s="583"/>
      <c r="J3" s="583"/>
      <c r="K3" s="583"/>
      <c r="L3" s="583"/>
      <c r="M3" s="583"/>
      <c r="N3" s="583"/>
      <c r="O3" s="583"/>
      <c r="P3" s="583"/>
      <c r="Q3" s="583"/>
      <c r="R3" s="583"/>
      <c r="T3"/>
      <c r="U3"/>
      <c r="V3"/>
      <c r="W3"/>
      <c r="X3"/>
      <c r="Y3"/>
      <c r="Z3"/>
      <c r="AA3"/>
      <c r="AB3"/>
      <c r="AC3"/>
      <c r="AD3"/>
      <c r="AE3"/>
      <c r="AF3"/>
      <c r="AG3"/>
      <c r="AH3"/>
      <c r="AI3"/>
      <c r="AJ3"/>
      <c r="AK3"/>
      <c r="AL3"/>
    </row>
    <row r="4" spans="1:38" ht="14.5" customHeight="1"/>
    <row r="5" spans="1:38" ht="27.5" thickBot="1">
      <c r="C5" s="475" t="s">
        <v>793</v>
      </c>
      <c r="D5" s="474"/>
      <c r="E5" s="474"/>
      <c r="F5" s="474"/>
      <c r="G5" s="474"/>
      <c r="H5" s="474"/>
      <c r="I5" s="474"/>
      <c r="J5" s="474"/>
      <c r="K5" s="474"/>
      <c r="L5" s="474"/>
      <c r="M5" s="474"/>
      <c r="N5" s="474"/>
      <c r="O5" s="474"/>
      <c r="P5" s="474"/>
      <c r="Q5" s="474"/>
      <c r="R5" s="474"/>
      <c r="T5"/>
      <c r="U5"/>
      <c r="V5"/>
      <c r="W5"/>
      <c r="X5"/>
      <c r="Y5"/>
      <c r="Z5"/>
      <c r="AA5"/>
      <c r="AB5"/>
      <c r="AC5"/>
      <c r="AD5"/>
      <c r="AE5"/>
      <c r="AF5"/>
      <c r="AG5"/>
      <c r="AH5"/>
      <c r="AI5"/>
      <c r="AJ5"/>
      <c r="AK5"/>
      <c r="AL5"/>
    </row>
    <row r="6" spans="1:38" ht="18">
      <c r="C6" s="473" t="s">
        <v>190</v>
      </c>
      <c r="D6" s="604" t="s">
        <v>191</v>
      </c>
      <c r="E6" s="604"/>
      <c r="F6" s="604"/>
      <c r="G6" s="604"/>
      <c r="H6" s="604"/>
      <c r="I6" s="604"/>
      <c r="J6" s="604"/>
      <c r="K6" s="604"/>
      <c r="L6" s="604"/>
      <c r="M6" s="604"/>
      <c r="N6" s="604"/>
      <c r="O6" s="604"/>
      <c r="P6" s="604"/>
      <c r="Q6" s="604"/>
      <c r="R6" s="604"/>
      <c r="T6"/>
      <c r="U6"/>
      <c r="V6"/>
      <c r="W6"/>
      <c r="X6"/>
      <c r="Y6"/>
      <c r="Z6"/>
      <c r="AA6"/>
      <c r="AB6"/>
      <c r="AC6"/>
      <c r="AD6"/>
      <c r="AE6"/>
      <c r="AF6"/>
      <c r="AG6"/>
      <c r="AH6"/>
      <c r="AI6"/>
      <c r="AJ6"/>
      <c r="AK6"/>
      <c r="AL6"/>
    </row>
    <row r="7" spans="1:38" ht="18">
      <c r="C7" s="471" t="s">
        <v>192</v>
      </c>
      <c r="D7" s="591" t="s">
        <v>749</v>
      </c>
      <c r="E7" s="591"/>
      <c r="F7" s="591"/>
      <c r="G7" s="591"/>
      <c r="H7" s="591"/>
      <c r="I7" s="591"/>
      <c r="J7" s="591"/>
      <c r="K7" s="591"/>
      <c r="L7" s="591"/>
      <c r="M7" s="591"/>
      <c r="N7" s="591"/>
      <c r="O7" s="591"/>
      <c r="P7" s="591"/>
      <c r="Q7" s="591"/>
      <c r="R7" s="591"/>
      <c r="T7"/>
      <c r="U7"/>
      <c r="V7"/>
      <c r="W7"/>
      <c r="X7"/>
      <c r="Y7"/>
      <c r="Z7"/>
      <c r="AA7"/>
      <c r="AB7"/>
      <c r="AC7"/>
      <c r="AD7"/>
      <c r="AE7"/>
      <c r="AF7"/>
      <c r="AG7"/>
      <c r="AH7"/>
      <c r="AI7"/>
      <c r="AJ7"/>
      <c r="AK7"/>
      <c r="AL7"/>
    </row>
    <row r="8" spans="1:38" ht="18">
      <c r="C8" s="471" t="s">
        <v>193</v>
      </c>
      <c r="D8" s="591" t="s">
        <v>194</v>
      </c>
      <c r="E8" s="591"/>
      <c r="F8" s="591"/>
      <c r="G8" s="591"/>
      <c r="H8" s="591"/>
      <c r="I8" s="591"/>
      <c r="J8" s="591"/>
      <c r="K8" s="591"/>
      <c r="L8" s="591"/>
      <c r="M8" s="591"/>
      <c r="N8" s="591"/>
      <c r="O8" s="591"/>
      <c r="P8" s="591"/>
      <c r="Q8" s="591"/>
      <c r="R8" s="591"/>
      <c r="T8"/>
      <c r="U8"/>
      <c r="V8"/>
      <c r="W8"/>
      <c r="X8"/>
      <c r="Y8"/>
      <c r="Z8"/>
      <c r="AA8"/>
      <c r="AB8"/>
      <c r="AC8"/>
      <c r="AD8"/>
      <c r="AE8"/>
      <c r="AF8"/>
      <c r="AG8"/>
      <c r="AH8"/>
      <c r="AI8"/>
      <c r="AJ8"/>
      <c r="AK8"/>
      <c r="AL8"/>
    </row>
    <row r="9" spans="1:38" ht="18">
      <c r="C9" s="471" t="s">
        <v>195</v>
      </c>
      <c r="D9" s="591" t="s">
        <v>196</v>
      </c>
      <c r="E9" s="591"/>
      <c r="F9" s="591"/>
      <c r="G9" s="591"/>
      <c r="H9" s="591"/>
      <c r="I9" s="591"/>
      <c r="J9" s="591"/>
      <c r="K9" s="591"/>
      <c r="L9" s="591"/>
      <c r="M9" s="591"/>
      <c r="N9" s="591"/>
      <c r="O9" s="591"/>
      <c r="P9" s="591"/>
      <c r="Q9" s="591"/>
      <c r="R9" s="591"/>
      <c r="T9"/>
      <c r="U9"/>
      <c r="V9"/>
      <c r="W9"/>
      <c r="X9"/>
      <c r="Y9"/>
      <c r="Z9"/>
      <c r="AA9"/>
      <c r="AB9"/>
      <c r="AC9"/>
      <c r="AD9"/>
      <c r="AE9"/>
      <c r="AF9"/>
      <c r="AG9"/>
      <c r="AH9"/>
      <c r="AI9"/>
      <c r="AJ9"/>
      <c r="AK9"/>
      <c r="AL9"/>
    </row>
    <row r="10" spans="1:38" ht="18">
      <c r="C10" s="471" t="s">
        <v>197</v>
      </c>
      <c r="D10" s="591" t="s">
        <v>198</v>
      </c>
      <c r="E10" s="591"/>
      <c r="F10" s="591"/>
      <c r="G10" s="591"/>
      <c r="H10" s="591"/>
      <c r="I10" s="591"/>
      <c r="J10" s="591"/>
      <c r="K10" s="591"/>
      <c r="L10" s="591"/>
      <c r="M10" s="591"/>
      <c r="N10" s="591"/>
      <c r="O10" s="591"/>
      <c r="P10" s="591"/>
      <c r="Q10" s="591"/>
      <c r="R10" s="591"/>
      <c r="T10"/>
      <c r="U10"/>
      <c r="V10"/>
      <c r="W10"/>
      <c r="X10"/>
      <c r="Y10"/>
      <c r="Z10"/>
      <c r="AA10"/>
      <c r="AB10"/>
      <c r="AC10"/>
      <c r="AD10"/>
      <c r="AE10"/>
      <c r="AF10"/>
      <c r="AG10"/>
      <c r="AH10"/>
      <c r="AI10"/>
      <c r="AJ10"/>
      <c r="AK10"/>
      <c r="AL10"/>
    </row>
    <row r="11" spans="1:38" ht="18">
      <c r="C11" s="471" t="s">
        <v>199</v>
      </c>
      <c r="D11" s="591" t="s">
        <v>200</v>
      </c>
      <c r="E11" s="591"/>
      <c r="F11" s="591"/>
      <c r="G11" s="591"/>
      <c r="H11" s="591"/>
      <c r="I11" s="591"/>
      <c r="J11" s="591"/>
      <c r="K11" s="591"/>
      <c r="L11" s="591"/>
      <c r="M11" s="591"/>
      <c r="N11" s="591"/>
      <c r="O11" s="591"/>
      <c r="P11" s="591"/>
      <c r="Q11" s="591"/>
      <c r="R11" s="591"/>
      <c r="T11"/>
      <c r="U11"/>
      <c r="V11"/>
      <c r="W11"/>
      <c r="X11"/>
      <c r="Y11"/>
      <c r="Z11"/>
      <c r="AA11"/>
      <c r="AB11"/>
      <c r="AC11"/>
      <c r="AD11"/>
      <c r="AE11"/>
      <c r="AF11"/>
      <c r="AG11"/>
      <c r="AH11"/>
      <c r="AI11"/>
      <c r="AJ11"/>
      <c r="AK11"/>
      <c r="AL11"/>
    </row>
    <row r="12" spans="1:38" ht="18">
      <c r="C12" s="471" t="s">
        <v>201</v>
      </c>
      <c r="D12" s="591" t="s">
        <v>202</v>
      </c>
      <c r="E12" s="591"/>
      <c r="F12" s="591"/>
      <c r="G12" s="591"/>
      <c r="H12" s="591"/>
      <c r="I12" s="591"/>
      <c r="J12" s="591"/>
      <c r="K12" s="591"/>
      <c r="L12" s="591"/>
      <c r="M12" s="591"/>
      <c r="N12" s="591"/>
      <c r="O12" s="591"/>
      <c r="P12" s="591"/>
      <c r="Q12" s="591"/>
      <c r="R12" s="591"/>
      <c r="T12"/>
      <c r="U12"/>
      <c r="V12"/>
      <c r="W12"/>
      <c r="X12"/>
      <c r="Y12"/>
      <c r="Z12"/>
      <c r="AA12"/>
      <c r="AB12"/>
      <c r="AC12"/>
      <c r="AD12"/>
      <c r="AE12"/>
      <c r="AF12"/>
      <c r="AG12"/>
      <c r="AH12"/>
      <c r="AI12"/>
      <c r="AJ12"/>
      <c r="AK12"/>
      <c r="AL12"/>
    </row>
    <row r="13" spans="1:38" ht="18">
      <c r="C13" s="471" t="s">
        <v>203</v>
      </c>
      <c r="D13" s="591" t="s">
        <v>204</v>
      </c>
      <c r="E13" s="591"/>
      <c r="F13" s="591"/>
      <c r="G13" s="591"/>
      <c r="H13" s="591"/>
      <c r="I13" s="591"/>
      <c r="J13" s="591"/>
      <c r="K13" s="591"/>
      <c r="L13" s="591"/>
      <c r="M13" s="591"/>
      <c r="N13" s="591"/>
      <c r="O13" s="591"/>
      <c r="P13" s="591"/>
      <c r="Q13" s="591"/>
      <c r="R13" s="591"/>
      <c r="T13"/>
      <c r="U13"/>
      <c r="V13"/>
      <c r="W13"/>
      <c r="X13"/>
      <c r="Y13"/>
      <c r="Z13"/>
      <c r="AA13"/>
      <c r="AB13"/>
      <c r="AC13"/>
      <c r="AD13"/>
      <c r="AE13"/>
      <c r="AF13"/>
      <c r="AG13"/>
      <c r="AH13"/>
      <c r="AI13"/>
      <c r="AJ13"/>
      <c r="AK13"/>
      <c r="AL13"/>
    </row>
    <row r="14" spans="1:38" ht="18">
      <c r="C14" s="471" t="s">
        <v>205</v>
      </c>
      <c r="D14" s="583" t="s">
        <v>206</v>
      </c>
      <c r="E14" s="583"/>
      <c r="F14" s="583"/>
      <c r="G14" s="583"/>
      <c r="H14" s="583"/>
      <c r="I14" s="583"/>
      <c r="J14" s="583"/>
      <c r="K14" s="583"/>
      <c r="L14" s="583"/>
      <c r="M14" s="583"/>
      <c r="N14" s="583"/>
      <c r="O14" s="583"/>
      <c r="P14" s="583"/>
      <c r="Q14" s="583"/>
      <c r="R14" s="583"/>
      <c r="T14"/>
      <c r="U14"/>
      <c r="V14"/>
      <c r="W14"/>
      <c r="X14"/>
      <c r="Y14"/>
      <c r="Z14"/>
      <c r="AA14"/>
      <c r="AB14"/>
      <c r="AC14"/>
      <c r="AD14"/>
      <c r="AE14"/>
      <c r="AF14"/>
      <c r="AG14"/>
      <c r="AH14"/>
      <c r="AI14"/>
      <c r="AJ14"/>
      <c r="AK14"/>
      <c r="AL14"/>
    </row>
    <row r="15" spans="1:38" ht="18">
      <c r="C15" s="471" t="s">
        <v>207</v>
      </c>
      <c r="D15" s="591" t="s">
        <v>208</v>
      </c>
      <c r="E15" s="591"/>
      <c r="F15" s="591"/>
      <c r="G15" s="591"/>
      <c r="H15" s="591"/>
      <c r="I15" s="591"/>
      <c r="J15" s="591"/>
      <c r="K15" s="591"/>
      <c r="L15" s="591"/>
      <c r="M15" s="591"/>
      <c r="N15" s="591"/>
      <c r="O15" s="591"/>
      <c r="P15" s="591"/>
      <c r="Q15" s="591"/>
      <c r="R15" s="591"/>
      <c r="T15"/>
      <c r="U15"/>
      <c r="V15"/>
      <c r="W15"/>
      <c r="X15"/>
      <c r="Y15"/>
      <c r="Z15"/>
      <c r="AA15"/>
      <c r="AB15"/>
      <c r="AC15"/>
      <c r="AD15"/>
      <c r="AE15"/>
      <c r="AF15"/>
      <c r="AG15"/>
      <c r="AH15"/>
      <c r="AI15"/>
      <c r="AJ15"/>
      <c r="AK15"/>
      <c r="AL15"/>
    </row>
    <row r="16" spans="1:38" ht="23.25" customHeight="1">
      <c r="C16" s="471" t="s">
        <v>209</v>
      </c>
      <c r="D16" s="591" t="s">
        <v>210</v>
      </c>
      <c r="E16" s="591"/>
      <c r="F16" s="591"/>
      <c r="G16" s="591"/>
      <c r="H16" s="591"/>
      <c r="I16" s="591"/>
      <c r="J16" s="591"/>
      <c r="K16" s="591"/>
      <c r="L16" s="591"/>
      <c r="M16" s="591"/>
      <c r="N16" s="591"/>
      <c r="O16" s="591"/>
      <c r="P16" s="591"/>
      <c r="Q16" s="591"/>
      <c r="R16" s="591"/>
      <c r="T16"/>
      <c r="U16"/>
      <c r="V16"/>
      <c r="W16"/>
      <c r="X16"/>
      <c r="Y16"/>
      <c r="Z16"/>
      <c r="AA16"/>
      <c r="AB16"/>
      <c r="AC16"/>
      <c r="AD16"/>
      <c r="AE16"/>
      <c r="AF16"/>
      <c r="AG16"/>
      <c r="AH16"/>
      <c r="AI16"/>
      <c r="AJ16"/>
      <c r="AK16"/>
      <c r="AL16"/>
    </row>
    <row r="17" spans="1:38" ht="18">
      <c r="C17" s="471" t="s">
        <v>211</v>
      </c>
      <c r="D17" s="591" t="s">
        <v>212</v>
      </c>
      <c r="E17" s="591"/>
      <c r="F17" s="591"/>
      <c r="G17" s="591"/>
      <c r="H17" s="591"/>
      <c r="I17" s="591"/>
      <c r="J17" s="591"/>
      <c r="K17" s="591"/>
      <c r="L17" s="591"/>
      <c r="M17" s="591"/>
      <c r="N17" s="591"/>
      <c r="O17" s="591"/>
      <c r="P17" s="591"/>
      <c r="Q17" s="591"/>
      <c r="R17" s="591"/>
      <c r="T17"/>
      <c r="U17"/>
      <c r="V17"/>
      <c r="W17"/>
      <c r="X17"/>
      <c r="Y17"/>
      <c r="Z17"/>
      <c r="AA17"/>
      <c r="AB17"/>
      <c r="AC17"/>
      <c r="AD17"/>
      <c r="AE17"/>
      <c r="AF17"/>
      <c r="AG17"/>
      <c r="AH17"/>
      <c r="AI17"/>
      <c r="AJ17"/>
      <c r="AK17"/>
      <c r="AL17"/>
    </row>
    <row r="18" spans="1:38" ht="18">
      <c r="C18" s="471" t="s">
        <v>213</v>
      </c>
      <c r="D18" s="591" t="s">
        <v>214</v>
      </c>
      <c r="E18" s="591"/>
      <c r="F18" s="591"/>
      <c r="G18" s="591"/>
      <c r="H18" s="591"/>
      <c r="I18" s="591"/>
      <c r="J18" s="591"/>
      <c r="K18" s="591"/>
      <c r="L18" s="591"/>
      <c r="M18" s="591"/>
      <c r="N18" s="591"/>
      <c r="O18" s="591"/>
      <c r="P18" s="591"/>
      <c r="Q18" s="591"/>
      <c r="R18" s="591"/>
      <c r="T18"/>
      <c r="U18"/>
      <c r="V18"/>
      <c r="W18"/>
      <c r="X18"/>
      <c r="Y18"/>
      <c r="Z18"/>
      <c r="AA18"/>
      <c r="AB18"/>
      <c r="AC18"/>
      <c r="AD18"/>
      <c r="AE18"/>
      <c r="AF18"/>
      <c r="AG18"/>
      <c r="AH18"/>
      <c r="AI18"/>
      <c r="AJ18"/>
      <c r="AK18"/>
      <c r="AL18"/>
    </row>
    <row r="19" spans="1:38" ht="21" customHeight="1">
      <c r="C19" s="471" t="s">
        <v>215</v>
      </c>
      <c r="D19" s="583" t="s">
        <v>728</v>
      </c>
      <c r="E19" s="583"/>
      <c r="F19" s="583"/>
      <c r="G19" s="583"/>
      <c r="H19" s="583"/>
      <c r="I19" s="583"/>
      <c r="J19" s="583"/>
      <c r="K19" s="583"/>
      <c r="L19" s="583"/>
      <c r="M19" s="583"/>
      <c r="N19" s="583"/>
      <c r="O19" s="583"/>
      <c r="P19" s="583"/>
      <c r="Q19" s="583"/>
      <c r="R19" s="583"/>
      <c r="T19"/>
      <c r="U19"/>
      <c r="V19"/>
      <c r="W19"/>
      <c r="X19"/>
      <c r="Y19"/>
      <c r="Z19"/>
      <c r="AA19"/>
      <c r="AB19"/>
      <c r="AC19"/>
      <c r="AD19"/>
      <c r="AE19"/>
      <c r="AF19"/>
      <c r="AG19"/>
      <c r="AH19"/>
      <c r="AI19"/>
      <c r="AJ19"/>
      <c r="AK19"/>
      <c r="AL19"/>
    </row>
    <row r="20" spans="1:38" ht="18" customHeight="1">
      <c r="C20" s="471" t="s">
        <v>216</v>
      </c>
      <c r="D20" s="591" t="s">
        <v>749</v>
      </c>
      <c r="E20" s="591"/>
      <c r="F20" s="591"/>
      <c r="G20" s="591"/>
      <c r="H20" s="591"/>
      <c r="I20" s="591"/>
      <c r="J20" s="591"/>
      <c r="K20" s="591"/>
      <c r="L20" s="591"/>
      <c r="M20" s="591"/>
      <c r="N20" s="591"/>
      <c r="O20" s="591"/>
      <c r="P20" s="591"/>
      <c r="Q20" s="591"/>
      <c r="R20" s="591"/>
      <c r="T20"/>
      <c r="U20"/>
      <c r="V20"/>
      <c r="W20"/>
      <c r="X20"/>
      <c r="Y20"/>
      <c r="Z20"/>
      <c r="AA20"/>
      <c r="AB20"/>
      <c r="AC20"/>
      <c r="AD20"/>
      <c r="AE20"/>
      <c r="AF20"/>
      <c r="AG20"/>
      <c r="AH20"/>
      <c r="AI20"/>
      <c r="AJ20"/>
      <c r="AK20"/>
      <c r="AL20"/>
    </row>
    <row r="21" spans="1:38" ht="18">
      <c r="A21" s="472"/>
      <c r="B21" s="472"/>
      <c r="C21" s="471" t="s">
        <v>217</v>
      </c>
      <c r="D21" s="591" t="s">
        <v>706</v>
      </c>
      <c r="E21" s="591"/>
      <c r="F21" s="591"/>
      <c r="G21" s="591"/>
      <c r="H21" s="591"/>
      <c r="I21" s="591"/>
      <c r="J21" s="591"/>
      <c r="K21" s="591"/>
      <c r="L21" s="591"/>
      <c r="M21" s="591"/>
      <c r="N21" s="591"/>
      <c r="O21" s="591"/>
      <c r="P21" s="591"/>
      <c r="Q21" s="591"/>
      <c r="R21" s="591"/>
      <c r="T21"/>
      <c r="U21"/>
      <c r="V21"/>
      <c r="W21"/>
      <c r="X21"/>
      <c r="Y21"/>
      <c r="Z21"/>
      <c r="AA21"/>
      <c r="AB21"/>
      <c r="AC21"/>
      <c r="AD21"/>
      <c r="AE21"/>
      <c r="AF21"/>
      <c r="AG21"/>
      <c r="AH21"/>
      <c r="AI21"/>
      <c r="AJ21"/>
      <c r="AK21"/>
      <c r="AL21"/>
    </row>
    <row r="22" spans="1:38" ht="18">
      <c r="C22" s="471" t="s">
        <v>218</v>
      </c>
      <c r="D22" s="591" t="s">
        <v>219</v>
      </c>
      <c r="E22" s="591"/>
      <c r="F22" s="591"/>
      <c r="G22" s="591"/>
      <c r="H22" s="591"/>
      <c r="I22" s="591"/>
      <c r="J22" s="591"/>
      <c r="K22" s="591"/>
      <c r="L22" s="591"/>
      <c r="M22" s="591"/>
      <c r="N22" s="591"/>
      <c r="O22" s="591"/>
      <c r="P22" s="591"/>
      <c r="Q22" s="591"/>
      <c r="R22" s="591"/>
      <c r="T22"/>
      <c r="U22"/>
      <c r="V22"/>
      <c r="W22"/>
      <c r="X22"/>
      <c r="Y22"/>
      <c r="Z22"/>
      <c r="AA22"/>
      <c r="AB22"/>
      <c r="AC22"/>
      <c r="AD22"/>
      <c r="AE22"/>
      <c r="AF22"/>
      <c r="AG22"/>
      <c r="AH22"/>
      <c r="AI22"/>
      <c r="AJ22"/>
      <c r="AK22"/>
      <c r="AL22"/>
    </row>
    <row r="23" spans="1:38" ht="14.5" customHeight="1"/>
    <row r="24" spans="1:38" ht="27.5" thickBot="1">
      <c r="C24" s="475" t="s">
        <v>220</v>
      </c>
      <c r="D24" s="474"/>
      <c r="E24" s="474"/>
      <c r="F24" s="474"/>
      <c r="G24" s="474"/>
      <c r="H24" s="474"/>
      <c r="I24" s="474"/>
      <c r="J24" s="474"/>
      <c r="K24" s="474"/>
      <c r="L24" s="474"/>
      <c r="M24" s="474"/>
      <c r="N24" s="474"/>
      <c r="O24" s="474"/>
      <c r="P24" s="474"/>
      <c r="Q24" s="474"/>
      <c r="R24" s="474"/>
      <c r="T24"/>
      <c r="U24"/>
      <c r="V24"/>
      <c r="W24"/>
      <c r="X24"/>
      <c r="Y24"/>
      <c r="Z24"/>
      <c r="AA24"/>
      <c r="AB24"/>
      <c r="AC24"/>
      <c r="AD24"/>
      <c r="AE24"/>
      <c r="AF24"/>
      <c r="AG24"/>
      <c r="AH24"/>
      <c r="AI24"/>
      <c r="AJ24"/>
      <c r="AK24"/>
      <c r="AL24"/>
    </row>
    <row r="25" spans="1:38" ht="18">
      <c r="C25" s="473" t="s">
        <v>190</v>
      </c>
      <c r="D25" s="604" t="s">
        <v>191</v>
      </c>
      <c r="E25" s="604"/>
      <c r="F25" s="604"/>
      <c r="G25" s="604"/>
      <c r="H25" s="604"/>
      <c r="I25" s="604"/>
      <c r="J25" s="604"/>
      <c r="K25" s="604"/>
      <c r="L25" s="604"/>
      <c r="M25" s="604"/>
      <c r="N25" s="604"/>
      <c r="O25" s="604"/>
      <c r="P25" s="604"/>
      <c r="Q25" s="604"/>
      <c r="R25" s="604"/>
      <c r="T25"/>
      <c r="U25"/>
      <c r="V25"/>
      <c r="W25"/>
      <c r="X25"/>
      <c r="Y25"/>
      <c r="Z25"/>
      <c r="AA25"/>
      <c r="AB25"/>
      <c r="AC25"/>
      <c r="AD25"/>
      <c r="AE25"/>
      <c r="AF25"/>
      <c r="AG25"/>
      <c r="AH25"/>
      <c r="AI25"/>
      <c r="AJ25"/>
      <c r="AK25"/>
      <c r="AL25"/>
    </row>
    <row r="26" spans="1:38" ht="22.5" customHeight="1">
      <c r="C26" s="471" t="s">
        <v>192</v>
      </c>
      <c r="D26" s="591" t="s">
        <v>750</v>
      </c>
      <c r="E26" s="591"/>
      <c r="F26" s="591"/>
      <c r="G26" s="591"/>
      <c r="H26" s="591"/>
      <c r="I26" s="591"/>
      <c r="J26" s="591"/>
      <c r="K26" s="591"/>
      <c r="L26" s="591"/>
      <c r="M26" s="591"/>
      <c r="N26" s="591"/>
      <c r="O26" s="591"/>
      <c r="P26" s="591"/>
      <c r="Q26" s="591"/>
      <c r="R26" s="591"/>
      <c r="T26"/>
      <c r="U26"/>
      <c r="V26"/>
      <c r="W26"/>
      <c r="X26"/>
      <c r="Y26"/>
      <c r="Z26"/>
      <c r="AA26"/>
      <c r="AB26"/>
      <c r="AC26"/>
      <c r="AD26"/>
      <c r="AE26"/>
      <c r="AF26"/>
      <c r="AG26"/>
      <c r="AH26"/>
      <c r="AI26"/>
      <c r="AJ26"/>
      <c r="AK26"/>
      <c r="AL26"/>
    </row>
    <row r="27" spans="1:38" ht="20.5" customHeight="1">
      <c r="C27" s="471" t="s">
        <v>193</v>
      </c>
      <c r="D27" s="591" t="s">
        <v>221</v>
      </c>
      <c r="E27" s="591"/>
      <c r="F27" s="591"/>
      <c r="G27" s="591"/>
      <c r="H27" s="591"/>
      <c r="I27" s="591"/>
      <c r="J27" s="591"/>
      <c r="K27" s="591"/>
      <c r="L27" s="591"/>
      <c r="M27" s="591"/>
      <c r="N27" s="591"/>
      <c r="O27" s="591"/>
      <c r="P27" s="591"/>
      <c r="Q27" s="591"/>
      <c r="R27" s="591"/>
      <c r="T27"/>
      <c r="U27"/>
      <c r="V27"/>
      <c r="W27"/>
      <c r="X27"/>
      <c r="Y27"/>
      <c r="Z27"/>
      <c r="AA27"/>
      <c r="AB27"/>
      <c r="AC27"/>
      <c r="AD27"/>
      <c r="AE27"/>
      <c r="AF27"/>
      <c r="AG27"/>
      <c r="AH27"/>
      <c r="AI27"/>
      <c r="AJ27"/>
      <c r="AK27"/>
      <c r="AL27"/>
    </row>
    <row r="28" spans="1:38" ht="18">
      <c r="C28" s="471" t="s">
        <v>195</v>
      </c>
      <c r="D28" s="591" t="s">
        <v>196</v>
      </c>
      <c r="E28" s="591"/>
      <c r="F28" s="591"/>
      <c r="G28" s="591"/>
      <c r="H28" s="591"/>
      <c r="I28" s="591"/>
      <c r="J28" s="591"/>
      <c r="K28" s="591"/>
      <c r="L28" s="591"/>
      <c r="M28" s="591"/>
      <c r="N28" s="591"/>
      <c r="O28" s="591"/>
      <c r="P28" s="591"/>
      <c r="Q28" s="591"/>
      <c r="R28" s="591"/>
      <c r="T28"/>
      <c r="U28"/>
      <c r="V28"/>
      <c r="W28"/>
      <c r="X28"/>
      <c r="Y28"/>
      <c r="Z28"/>
      <c r="AA28"/>
      <c r="AB28"/>
      <c r="AC28"/>
      <c r="AD28"/>
      <c r="AE28"/>
      <c r="AF28"/>
      <c r="AG28"/>
      <c r="AH28"/>
      <c r="AI28"/>
      <c r="AJ28"/>
      <c r="AK28"/>
      <c r="AL28"/>
    </row>
    <row r="29" spans="1:38" ht="18">
      <c r="C29" s="471" t="s">
        <v>197</v>
      </c>
      <c r="D29" s="591" t="s">
        <v>222</v>
      </c>
      <c r="E29" s="591"/>
      <c r="F29" s="591"/>
      <c r="G29" s="591"/>
      <c r="H29" s="591"/>
      <c r="I29" s="591"/>
      <c r="J29" s="591"/>
      <c r="K29" s="591"/>
      <c r="L29" s="591"/>
      <c r="M29" s="591"/>
      <c r="N29" s="591"/>
      <c r="O29" s="591"/>
      <c r="P29" s="591"/>
      <c r="Q29" s="591"/>
      <c r="R29" s="591"/>
      <c r="T29"/>
      <c r="U29"/>
      <c r="V29"/>
      <c r="W29"/>
      <c r="X29"/>
      <c r="Y29"/>
      <c r="Z29"/>
      <c r="AA29"/>
      <c r="AB29"/>
      <c r="AC29"/>
      <c r="AD29"/>
      <c r="AE29"/>
      <c r="AF29"/>
      <c r="AG29"/>
      <c r="AH29"/>
      <c r="AI29"/>
      <c r="AJ29"/>
      <c r="AK29"/>
      <c r="AL29"/>
    </row>
    <row r="30" spans="1:38" ht="18">
      <c r="C30" s="471" t="s">
        <v>199</v>
      </c>
      <c r="D30" s="591" t="s">
        <v>124</v>
      </c>
      <c r="E30" s="591"/>
      <c r="F30" s="591"/>
      <c r="G30" s="591"/>
      <c r="H30" s="591"/>
      <c r="I30" s="591"/>
      <c r="J30" s="591"/>
      <c r="K30" s="591"/>
      <c r="L30" s="591"/>
      <c r="M30" s="591"/>
      <c r="N30" s="591"/>
      <c r="O30" s="591"/>
      <c r="P30" s="591"/>
      <c r="Q30" s="591"/>
      <c r="R30" s="591"/>
      <c r="T30"/>
      <c r="U30"/>
      <c r="V30"/>
      <c r="W30"/>
      <c r="X30"/>
      <c r="Y30"/>
      <c r="Z30"/>
      <c r="AA30"/>
      <c r="AB30"/>
      <c r="AC30"/>
      <c r="AD30"/>
      <c r="AE30"/>
      <c r="AF30"/>
      <c r="AG30"/>
      <c r="AH30"/>
      <c r="AI30"/>
      <c r="AJ30"/>
      <c r="AK30"/>
      <c r="AL30"/>
    </row>
    <row r="31" spans="1:38" ht="18" customHeight="1">
      <c r="C31" s="471" t="s">
        <v>201</v>
      </c>
      <c r="D31" s="591" t="s">
        <v>202</v>
      </c>
      <c r="E31" s="591"/>
      <c r="F31" s="591"/>
      <c r="G31" s="591"/>
      <c r="H31" s="591"/>
      <c r="I31" s="591"/>
      <c r="J31" s="591"/>
      <c r="K31" s="591"/>
      <c r="L31" s="591"/>
      <c r="M31" s="591"/>
      <c r="N31" s="591"/>
      <c r="O31" s="591"/>
      <c r="P31" s="591"/>
      <c r="Q31" s="591"/>
      <c r="R31" s="591"/>
      <c r="T31"/>
      <c r="U31"/>
      <c r="V31"/>
      <c r="W31"/>
      <c r="X31"/>
      <c r="Y31"/>
      <c r="Z31"/>
      <c r="AA31"/>
      <c r="AB31"/>
      <c r="AC31"/>
      <c r="AD31"/>
      <c r="AE31"/>
      <c r="AF31"/>
      <c r="AG31"/>
      <c r="AH31"/>
      <c r="AI31"/>
      <c r="AJ31"/>
      <c r="AK31"/>
      <c r="AL31"/>
    </row>
    <row r="32" spans="1:38" ht="18" customHeight="1">
      <c r="C32" s="471" t="s">
        <v>203</v>
      </c>
      <c r="D32" s="591" t="s">
        <v>124</v>
      </c>
      <c r="E32" s="591"/>
      <c r="F32" s="591"/>
      <c r="G32" s="591"/>
      <c r="H32" s="591"/>
      <c r="I32" s="591"/>
      <c r="J32" s="591"/>
      <c r="K32" s="591"/>
      <c r="L32" s="591"/>
      <c r="M32" s="591"/>
      <c r="N32" s="591"/>
      <c r="O32" s="591"/>
      <c r="P32" s="591"/>
      <c r="Q32" s="591"/>
      <c r="R32" s="591"/>
      <c r="T32"/>
      <c r="U32"/>
      <c r="V32"/>
      <c r="W32"/>
      <c r="X32"/>
      <c r="Y32"/>
      <c r="Z32"/>
      <c r="AA32"/>
      <c r="AB32"/>
      <c r="AC32"/>
      <c r="AD32"/>
      <c r="AE32"/>
      <c r="AF32"/>
      <c r="AG32"/>
      <c r="AH32"/>
      <c r="AI32"/>
      <c r="AJ32"/>
      <c r="AK32"/>
      <c r="AL32"/>
    </row>
    <row r="33" spans="1:38" ht="18" customHeight="1">
      <c r="C33" s="471" t="s">
        <v>205</v>
      </c>
      <c r="D33" s="591" t="s">
        <v>124</v>
      </c>
      <c r="E33" s="591"/>
      <c r="F33" s="591"/>
      <c r="G33" s="591"/>
      <c r="H33" s="591"/>
      <c r="I33" s="591"/>
      <c r="J33" s="591"/>
      <c r="K33" s="591"/>
      <c r="L33" s="591"/>
      <c r="M33" s="591"/>
      <c r="N33" s="591"/>
      <c r="O33" s="591"/>
      <c r="P33" s="591"/>
      <c r="Q33" s="591"/>
      <c r="R33" s="591"/>
      <c r="T33"/>
      <c r="U33"/>
      <c r="V33"/>
      <c r="W33"/>
      <c r="X33"/>
      <c r="Y33"/>
      <c r="Z33"/>
      <c r="AA33"/>
      <c r="AB33"/>
      <c r="AC33"/>
      <c r="AD33"/>
      <c r="AE33"/>
      <c r="AF33"/>
      <c r="AG33"/>
      <c r="AH33"/>
      <c r="AI33"/>
      <c r="AJ33"/>
      <c r="AK33"/>
      <c r="AL33"/>
    </row>
    <row r="34" spans="1:38" ht="18">
      <c r="C34" s="471" t="s">
        <v>207</v>
      </c>
      <c r="D34" s="591" t="s">
        <v>124</v>
      </c>
      <c r="E34" s="591"/>
      <c r="F34" s="591"/>
      <c r="G34" s="591"/>
      <c r="H34" s="591"/>
      <c r="I34" s="591"/>
      <c r="J34" s="591"/>
      <c r="K34" s="591"/>
      <c r="L34" s="591"/>
      <c r="M34" s="591"/>
      <c r="N34" s="591"/>
      <c r="O34" s="591"/>
      <c r="P34" s="591"/>
      <c r="Q34" s="591"/>
      <c r="R34" s="591"/>
      <c r="T34"/>
      <c r="U34"/>
      <c r="V34"/>
      <c r="W34"/>
      <c r="X34"/>
      <c r="Y34"/>
      <c r="Z34"/>
      <c r="AA34"/>
      <c r="AB34"/>
      <c r="AC34"/>
      <c r="AD34"/>
      <c r="AE34"/>
      <c r="AF34"/>
      <c r="AG34"/>
      <c r="AH34"/>
      <c r="AI34"/>
      <c r="AJ34"/>
      <c r="AK34"/>
      <c r="AL34"/>
    </row>
    <row r="35" spans="1:38" ht="42" customHeight="1">
      <c r="C35" s="471" t="s">
        <v>209</v>
      </c>
      <c r="D35" s="591" t="s">
        <v>223</v>
      </c>
      <c r="E35" s="591"/>
      <c r="F35" s="591"/>
      <c r="G35" s="591"/>
      <c r="H35" s="591"/>
      <c r="I35" s="591"/>
      <c r="J35" s="591"/>
      <c r="K35" s="591"/>
      <c r="L35" s="591"/>
      <c r="M35" s="591"/>
      <c r="N35" s="591"/>
      <c r="O35" s="591"/>
      <c r="P35" s="591"/>
      <c r="Q35" s="591"/>
      <c r="R35" s="591"/>
      <c r="T35"/>
      <c r="U35"/>
      <c r="V35"/>
      <c r="W35"/>
      <c r="X35"/>
      <c r="Y35"/>
      <c r="Z35"/>
      <c r="AA35"/>
      <c r="AB35"/>
      <c r="AC35"/>
      <c r="AD35"/>
      <c r="AE35"/>
      <c r="AF35"/>
      <c r="AG35"/>
      <c r="AH35"/>
      <c r="AI35"/>
      <c r="AJ35"/>
      <c r="AK35"/>
      <c r="AL35"/>
    </row>
    <row r="36" spans="1:38" ht="18">
      <c r="C36" s="471" t="s">
        <v>211</v>
      </c>
      <c r="D36" s="591" t="s">
        <v>224</v>
      </c>
      <c r="E36" s="591"/>
      <c r="F36" s="591"/>
      <c r="G36" s="591"/>
      <c r="H36" s="591"/>
      <c r="I36" s="591"/>
      <c r="J36" s="591"/>
      <c r="K36" s="591"/>
      <c r="L36" s="591"/>
      <c r="M36" s="591"/>
      <c r="N36" s="591"/>
      <c r="O36" s="591"/>
      <c r="P36" s="591"/>
      <c r="Q36" s="591"/>
      <c r="R36" s="591"/>
      <c r="T36"/>
      <c r="U36"/>
      <c r="V36"/>
      <c r="W36"/>
      <c r="X36"/>
      <c r="Y36"/>
      <c r="Z36"/>
      <c r="AA36"/>
      <c r="AB36"/>
      <c r="AC36"/>
      <c r="AD36"/>
      <c r="AE36"/>
      <c r="AF36"/>
      <c r="AG36"/>
      <c r="AH36"/>
      <c r="AI36"/>
      <c r="AJ36"/>
      <c r="AK36"/>
      <c r="AL36"/>
    </row>
    <row r="37" spans="1:38" ht="18" customHeight="1">
      <c r="C37" s="471" t="s">
        <v>213</v>
      </c>
      <c r="D37" s="591" t="s">
        <v>214</v>
      </c>
      <c r="E37" s="591"/>
      <c r="F37" s="591"/>
      <c r="G37" s="591"/>
      <c r="H37" s="591"/>
      <c r="I37" s="591"/>
      <c r="J37" s="591"/>
      <c r="K37" s="591"/>
      <c r="L37" s="591"/>
      <c r="M37" s="591"/>
      <c r="N37" s="591"/>
      <c r="O37" s="591"/>
      <c r="P37" s="591"/>
      <c r="Q37" s="591"/>
      <c r="R37" s="591"/>
      <c r="T37"/>
      <c r="U37"/>
      <c r="V37"/>
      <c r="W37"/>
      <c r="X37"/>
      <c r="Y37"/>
      <c r="Z37"/>
      <c r="AA37"/>
      <c r="AB37"/>
      <c r="AC37"/>
      <c r="AD37"/>
      <c r="AE37"/>
      <c r="AF37"/>
      <c r="AG37"/>
      <c r="AH37"/>
      <c r="AI37"/>
      <c r="AJ37"/>
      <c r="AK37"/>
      <c r="AL37"/>
    </row>
    <row r="38" spans="1:38" ht="22.5" customHeight="1">
      <c r="C38" s="471" t="s">
        <v>215</v>
      </c>
      <c r="D38" s="583" t="s">
        <v>728</v>
      </c>
      <c r="E38" s="583"/>
      <c r="F38" s="583"/>
      <c r="G38" s="583"/>
      <c r="H38" s="583"/>
      <c r="I38" s="583"/>
      <c r="J38" s="583"/>
      <c r="K38" s="583"/>
      <c r="L38" s="583"/>
      <c r="M38" s="583"/>
      <c r="N38" s="583"/>
      <c r="O38" s="583"/>
      <c r="P38" s="583"/>
      <c r="Q38" s="583"/>
      <c r="R38" s="583"/>
      <c r="T38"/>
      <c r="U38"/>
      <c r="V38"/>
      <c r="W38"/>
      <c r="X38"/>
      <c r="Y38"/>
      <c r="Z38"/>
      <c r="AA38"/>
      <c r="AB38"/>
      <c r="AC38"/>
      <c r="AD38"/>
      <c r="AE38"/>
      <c r="AF38"/>
      <c r="AG38"/>
      <c r="AH38"/>
      <c r="AI38"/>
      <c r="AJ38"/>
      <c r="AK38"/>
      <c r="AL38"/>
    </row>
    <row r="39" spans="1:38" ht="18" customHeight="1">
      <c r="C39" s="471" t="s">
        <v>216</v>
      </c>
      <c r="D39" s="591" t="s">
        <v>750</v>
      </c>
      <c r="E39" s="591"/>
      <c r="F39" s="591"/>
      <c r="G39" s="591"/>
      <c r="H39" s="591"/>
      <c r="I39" s="591"/>
      <c r="J39" s="591"/>
      <c r="K39" s="591"/>
      <c r="L39" s="591"/>
      <c r="M39" s="591"/>
      <c r="N39" s="591"/>
      <c r="O39" s="591"/>
      <c r="P39" s="591"/>
      <c r="Q39" s="591"/>
      <c r="R39" s="591"/>
      <c r="T39"/>
      <c r="U39"/>
      <c r="V39"/>
      <c r="W39"/>
      <c r="X39"/>
      <c r="Y39"/>
      <c r="Z39"/>
      <c r="AA39"/>
      <c r="AB39"/>
      <c r="AC39"/>
      <c r="AD39"/>
      <c r="AE39"/>
      <c r="AF39"/>
      <c r="AG39"/>
      <c r="AH39"/>
      <c r="AI39"/>
      <c r="AJ39"/>
      <c r="AK39"/>
      <c r="AL39"/>
    </row>
    <row r="40" spans="1:38" ht="43.5" customHeight="1">
      <c r="A40" s="472"/>
      <c r="B40" s="472"/>
      <c r="C40" s="471" t="s">
        <v>217</v>
      </c>
      <c r="D40" s="583" t="s">
        <v>225</v>
      </c>
      <c r="E40" s="583"/>
      <c r="F40" s="583"/>
      <c r="G40" s="583"/>
      <c r="H40" s="583"/>
      <c r="I40" s="583"/>
      <c r="J40" s="583"/>
      <c r="K40" s="583"/>
      <c r="L40" s="583"/>
      <c r="M40" s="583"/>
      <c r="N40" s="583"/>
      <c r="O40" s="583"/>
      <c r="P40" s="583"/>
      <c r="Q40" s="583"/>
      <c r="R40" s="583"/>
      <c r="T40"/>
      <c r="U40"/>
      <c r="V40"/>
      <c r="W40"/>
      <c r="X40"/>
      <c r="Y40"/>
      <c r="Z40"/>
      <c r="AA40"/>
      <c r="AB40"/>
      <c r="AC40"/>
      <c r="AD40"/>
      <c r="AE40"/>
      <c r="AF40"/>
      <c r="AG40"/>
      <c r="AH40"/>
      <c r="AI40"/>
      <c r="AJ40"/>
      <c r="AK40"/>
      <c r="AL40"/>
    </row>
    <row r="41" spans="1:38" ht="18">
      <c r="C41" s="471" t="s">
        <v>218</v>
      </c>
      <c r="D41" s="591" t="s">
        <v>219</v>
      </c>
      <c r="E41" s="591"/>
      <c r="F41" s="591"/>
      <c r="G41" s="591"/>
      <c r="H41" s="591"/>
      <c r="I41" s="591"/>
      <c r="J41" s="591"/>
      <c r="K41" s="591"/>
      <c r="L41" s="591"/>
      <c r="M41" s="591"/>
      <c r="N41" s="591"/>
      <c r="O41" s="591"/>
      <c r="P41" s="591"/>
      <c r="Q41" s="591"/>
      <c r="R41" s="591"/>
      <c r="T41"/>
      <c r="U41"/>
      <c r="V41"/>
      <c r="W41"/>
      <c r="X41"/>
      <c r="Y41"/>
      <c r="Z41"/>
      <c r="AA41"/>
      <c r="AB41"/>
      <c r="AC41"/>
      <c r="AD41"/>
      <c r="AE41"/>
      <c r="AF41"/>
      <c r="AG41"/>
      <c r="AH41"/>
      <c r="AI41"/>
      <c r="AJ41"/>
      <c r="AK41"/>
      <c r="AL41"/>
    </row>
    <row r="42" spans="1:38" ht="17.5" customHeight="1"/>
  </sheetData>
  <sheetProtection algorithmName="SHA-512" hashValue="3Njn3O/9EKJXFowXe2fbGfg7Ft6mRNz6NAY9AynRYhpo49GUoXsiDgjQhWz8MYAETt8neFcGnK5YQq8JEkngvQ==" saltValue="6x+iGmldS0OS+c82dFXoDg==" spinCount="100000" sheet="1" objects="1" scenarios="1"/>
  <mergeCells count="35">
    <mergeCell ref="D38:R38"/>
    <mergeCell ref="D39:R39"/>
    <mergeCell ref="D40:R40"/>
    <mergeCell ref="D28:R28"/>
    <mergeCell ref="D41:R41"/>
    <mergeCell ref="D30:R30"/>
    <mergeCell ref="D31:R31"/>
    <mergeCell ref="D32:R32"/>
    <mergeCell ref="D33:R33"/>
    <mergeCell ref="D34:R34"/>
    <mergeCell ref="D35:R35"/>
    <mergeCell ref="D36:R36"/>
    <mergeCell ref="D37:R37"/>
    <mergeCell ref="D29:R29"/>
    <mergeCell ref="D20:R20"/>
    <mergeCell ref="D21:R21"/>
    <mergeCell ref="D22:R22"/>
    <mergeCell ref="D25:R25"/>
    <mergeCell ref="D26:R26"/>
    <mergeCell ref="C3:R3"/>
    <mergeCell ref="D27:R27"/>
    <mergeCell ref="D6:R6"/>
    <mergeCell ref="D7:R7"/>
    <mergeCell ref="D8:R8"/>
    <mergeCell ref="D9:R9"/>
    <mergeCell ref="D16:R16"/>
    <mergeCell ref="D17:R17"/>
    <mergeCell ref="D18:R18"/>
    <mergeCell ref="D19:R19"/>
    <mergeCell ref="D15:R15"/>
    <mergeCell ref="D10:R10"/>
    <mergeCell ref="D11:R11"/>
    <mergeCell ref="D12:R12"/>
    <mergeCell ref="D13:R13"/>
    <mergeCell ref="D14:R14"/>
  </mergeCells>
  <hyperlinks>
    <hyperlink ref="S1" location="Home!A1" display="Home" xr:uid="{5FC7461D-5B11-4A43-9D9E-4D53D6280B3A}"/>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E8C58-0406-461D-9A5E-B318BD85E627}">
  <sheetPr>
    <tabColor theme="9"/>
  </sheetPr>
  <dimension ref="A1:L61"/>
  <sheetViews>
    <sheetView showGridLines="0" zoomScale="110" zoomScaleNormal="110" workbookViewId="0"/>
  </sheetViews>
  <sheetFormatPr defaultColWidth="0" defaultRowHeight="17.5" zeroHeight="1"/>
  <cols>
    <col min="1" max="2" width="8.81640625" style="14" customWidth="1"/>
    <col min="3" max="3" width="73" style="14" bestFit="1" customWidth="1"/>
    <col min="4" max="4" width="10.54296875" style="14" bestFit="1" customWidth="1"/>
    <col min="5" max="5" width="14.1796875" style="14" bestFit="1" customWidth="1"/>
    <col min="6" max="7" width="12.453125" style="14" customWidth="1"/>
    <col min="8" max="8" width="16" style="14" customWidth="1"/>
    <col min="9" max="9" width="12.453125" style="14" customWidth="1"/>
    <col min="10" max="10" width="8.81640625" style="14" hidden="1" customWidth="1"/>
    <col min="11" max="12" width="0" style="14" hidden="1" customWidth="1"/>
    <col min="13" max="16384" width="8.81640625" style="14" hidden="1"/>
  </cols>
  <sheetData>
    <row r="1" spans="3:9" s="12" customFormat="1" ht="44.15" customHeight="1">
      <c r="I1" s="540" t="s">
        <v>856</v>
      </c>
    </row>
    <row r="2" spans="3:9" ht="22.4" customHeight="1"/>
    <row r="3" spans="3:9" ht="22.4" customHeight="1">
      <c r="C3" s="2" t="s">
        <v>857</v>
      </c>
    </row>
    <row r="4" spans="3:9" ht="14.5" customHeight="1"/>
    <row r="5" spans="3:9" ht="23.5" customHeight="1">
      <c r="C5" s="194" t="s">
        <v>226</v>
      </c>
    </row>
    <row r="6" spans="3:9" ht="18.649999999999999" customHeight="1" thickBot="1">
      <c r="C6" s="309" t="s">
        <v>227</v>
      </c>
      <c r="D6" s="180"/>
      <c r="E6" s="605" t="s">
        <v>690</v>
      </c>
      <c r="F6" s="605"/>
      <c r="G6" s="605" t="s">
        <v>692</v>
      </c>
      <c r="H6" s="605"/>
    </row>
    <row r="7" spans="3:9" ht="22.4" customHeight="1">
      <c r="C7" s="305" t="s">
        <v>228</v>
      </c>
      <c r="D7" s="331"/>
      <c r="E7" s="332"/>
      <c r="F7" s="362">
        <v>0.94</v>
      </c>
      <c r="G7" s="332"/>
      <c r="H7" s="362">
        <v>0.98699999999999999</v>
      </c>
    </row>
    <row r="8" spans="3:9" ht="22.4" customHeight="1">
      <c r="C8" s="75" t="s">
        <v>229</v>
      </c>
      <c r="D8" s="333"/>
      <c r="E8" s="334"/>
      <c r="F8" s="334"/>
      <c r="G8" s="334"/>
      <c r="H8" s="334"/>
    </row>
    <row r="9" spans="3:9" ht="22.4" customHeight="1">
      <c r="C9" s="307" t="s">
        <v>873</v>
      </c>
      <c r="D9" s="335"/>
      <c r="E9" s="337"/>
      <c r="F9" s="552">
        <v>0.98</v>
      </c>
      <c r="G9" s="334"/>
      <c r="H9" s="336">
        <v>0.98809999999999998</v>
      </c>
    </row>
    <row r="10" spans="3:9" ht="22.4" customHeight="1">
      <c r="C10" s="562" t="s">
        <v>874</v>
      </c>
      <c r="D10" s="363"/>
      <c r="E10" s="338"/>
      <c r="F10" s="339">
        <v>0.997</v>
      </c>
      <c r="G10" s="338"/>
      <c r="H10" s="339">
        <v>0.99990000000000001</v>
      </c>
    </row>
    <row r="11" spans="3:9" ht="22.4" customHeight="1">
      <c r="C11" s="306" t="s">
        <v>230</v>
      </c>
      <c r="D11" s="340"/>
      <c r="E11" s="310"/>
      <c r="F11" s="311" t="s">
        <v>231</v>
      </c>
      <c r="G11" s="311"/>
      <c r="H11" s="312" t="s">
        <v>232</v>
      </c>
    </row>
    <row r="12" spans="3:9" ht="22.4" customHeight="1">
      <c r="C12" s="306" t="s">
        <v>233</v>
      </c>
      <c r="D12" s="341"/>
      <c r="E12" s="342"/>
      <c r="F12" s="343">
        <v>10000</v>
      </c>
      <c r="G12" s="344"/>
      <c r="H12" s="343">
        <v>11821</v>
      </c>
    </row>
    <row r="13" spans="3:9" ht="22.4" customHeight="1">
      <c r="C13" s="75" t="s">
        <v>234</v>
      </c>
      <c r="E13" s="52"/>
      <c r="F13" s="52"/>
      <c r="G13" s="52"/>
      <c r="H13" s="52"/>
    </row>
    <row r="14" spans="3:9" ht="22.4" customHeight="1">
      <c r="C14" s="307" t="s">
        <v>235</v>
      </c>
      <c r="D14" s="345"/>
      <c r="E14" s="52"/>
      <c r="F14" s="105">
        <v>4000</v>
      </c>
      <c r="G14" s="52"/>
      <c r="H14" s="346">
        <v>4118</v>
      </c>
    </row>
    <row r="15" spans="3:9" ht="22.4" customHeight="1">
      <c r="C15" s="307" t="s">
        <v>236</v>
      </c>
      <c r="D15" s="345"/>
      <c r="E15" s="52"/>
      <c r="F15" s="105">
        <v>2500</v>
      </c>
      <c r="G15" s="52"/>
      <c r="H15" s="346">
        <v>2523</v>
      </c>
    </row>
    <row r="16" spans="3:9" ht="22.4" customHeight="1">
      <c r="C16" s="307" t="s">
        <v>237</v>
      </c>
      <c r="D16" s="333"/>
      <c r="E16" s="347"/>
      <c r="F16" s="351">
        <v>0.9</v>
      </c>
      <c r="G16" s="347"/>
      <c r="H16" s="336">
        <v>0.92100000000000004</v>
      </c>
    </row>
    <row r="17" spans="3:9" ht="22.4" customHeight="1" thickBot="1">
      <c r="C17" s="308" t="s">
        <v>238</v>
      </c>
      <c r="D17" s="348"/>
      <c r="E17" s="349"/>
      <c r="F17" s="353">
        <v>0.85</v>
      </c>
      <c r="G17" s="349"/>
      <c r="H17" s="350">
        <v>0.89400000000000002</v>
      </c>
    </row>
    <row r="18" spans="3:9" ht="14.5" customHeight="1"/>
    <row r="19" spans="3:9" ht="30" customHeight="1">
      <c r="C19" s="194" t="s">
        <v>239</v>
      </c>
    </row>
    <row r="20" spans="3:9" ht="18.649999999999999" customHeight="1" thickBot="1">
      <c r="C20" s="573" t="s">
        <v>240</v>
      </c>
      <c r="D20" s="216">
        <v>2025</v>
      </c>
      <c r="E20" s="178">
        <v>2024</v>
      </c>
      <c r="F20" s="179">
        <v>2023</v>
      </c>
      <c r="G20" s="179">
        <v>2022</v>
      </c>
      <c r="H20" s="179">
        <v>2021</v>
      </c>
      <c r="I20"/>
    </row>
    <row r="21" spans="3:9" ht="22.4" customHeight="1">
      <c r="C21" s="14" t="s">
        <v>241</v>
      </c>
      <c r="D21" s="526">
        <v>1817.4</v>
      </c>
      <c r="E21" s="478">
        <v>1706.1</v>
      </c>
      <c r="F21" s="478">
        <v>1710.4</v>
      </c>
      <c r="G21" s="478">
        <v>1783.1</v>
      </c>
      <c r="H21" s="478">
        <v>1794.4</v>
      </c>
      <c r="I21"/>
    </row>
    <row r="22" spans="3:9" ht="22.4" customHeight="1">
      <c r="C22" s="14" t="s">
        <v>242</v>
      </c>
      <c r="D22" s="526">
        <v>7637</v>
      </c>
      <c r="E22" s="478">
        <v>7423</v>
      </c>
      <c r="F22" s="478">
        <v>7254.8</v>
      </c>
      <c r="G22" s="478">
        <v>7190.8</v>
      </c>
      <c r="H22" s="478">
        <v>6479.3</v>
      </c>
      <c r="I22"/>
    </row>
    <row r="23" spans="3:9" ht="22.4" customHeight="1">
      <c r="C23" s="14" t="s">
        <v>243</v>
      </c>
      <c r="D23" s="526">
        <v>9434.5</v>
      </c>
      <c r="E23" s="478">
        <v>9217.7000000000007</v>
      </c>
      <c r="F23" s="478">
        <v>9167.4</v>
      </c>
      <c r="G23" s="478">
        <v>8918.7000000000007</v>
      </c>
      <c r="H23" s="478">
        <v>8174.4</v>
      </c>
      <c r="I23"/>
    </row>
    <row r="24" spans="3:9" ht="22.4" customHeight="1">
      <c r="C24" s="14" t="s">
        <v>244</v>
      </c>
      <c r="D24" s="563">
        <v>18.8</v>
      </c>
      <c r="E24" s="564">
        <v>-88.5</v>
      </c>
      <c r="F24" s="564">
        <v>-200.3</v>
      </c>
      <c r="G24" s="478">
        <v>55.3</v>
      </c>
      <c r="H24" s="478">
        <v>100.7</v>
      </c>
      <c r="I24"/>
    </row>
    <row r="25" spans="3:9" ht="22.4" customHeight="1">
      <c r="C25" s="14" t="s">
        <v>245</v>
      </c>
      <c r="D25" s="563">
        <v>13.5</v>
      </c>
      <c r="E25" s="564">
        <v>-68.099999999999994</v>
      </c>
      <c r="F25" s="564">
        <v>-134.6</v>
      </c>
      <c r="G25" s="478">
        <v>49.5</v>
      </c>
      <c r="H25" s="478">
        <v>69.599999999999994</v>
      </c>
      <c r="I25"/>
    </row>
    <row r="26" spans="3:9" ht="22.4" customHeight="1">
      <c r="C26" s="574" t="s">
        <v>246</v>
      </c>
      <c r="D26" s="565">
        <v>6229.9</v>
      </c>
      <c r="E26" s="566">
        <v>6121.8</v>
      </c>
      <c r="F26" s="566">
        <v>6353.5</v>
      </c>
      <c r="G26" s="566">
        <v>6293.4</v>
      </c>
      <c r="H26" s="566">
        <v>7064.9</v>
      </c>
      <c r="I26"/>
    </row>
    <row r="27" spans="3:9" ht="22.4" customHeight="1">
      <c r="C27" s="14" t="s">
        <v>247</v>
      </c>
      <c r="D27" s="563">
        <v>0.6</v>
      </c>
      <c r="E27" s="564">
        <v>-3</v>
      </c>
      <c r="F27" s="564">
        <v>-5.5</v>
      </c>
      <c r="G27" s="478">
        <v>2</v>
      </c>
      <c r="H27" s="478">
        <v>3</v>
      </c>
      <c r="I27"/>
    </row>
    <row r="28" spans="3:9" ht="22.4" customHeight="1">
      <c r="C28" s="14" t="s">
        <v>248</v>
      </c>
      <c r="D28" s="563">
        <v>1.1000000000000001</v>
      </c>
      <c r="E28" s="564">
        <v>-0.9</v>
      </c>
      <c r="F28" s="567">
        <v>-3.1</v>
      </c>
      <c r="G28" s="478">
        <v>1.7</v>
      </c>
      <c r="H28" s="478">
        <v>2.6</v>
      </c>
      <c r="I28"/>
    </row>
    <row r="29" spans="3:9" ht="22.4" customHeight="1">
      <c r="C29" s="14" t="s">
        <v>249</v>
      </c>
      <c r="D29" s="526">
        <v>15.3</v>
      </c>
      <c r="E29" s="478">
        <v>14.7</v>
      </c>
      <c r="F29" s="567">
        <v>18.899999999999999</v>
      </c>
      <c r="G29" s="478">
        <v>12</v>
      </c>
      <c r="H29" s="478">
        <v>15.7</v>
      </c>
      <c r="I29"/>
    </row>
    <row r="30" spans="3:9" ht="22.4" customHeight="1">
      <c r="C30" s="14" t="s">
        <v>884</v>
      </c>
      <c r="D30" s="286">
        <v>9.5</v>
      </c>
      <c r="E30" s="287" t="s">
        <v>182</v>
      </c>
      <c r="F30" s="568" t="s">
        <v>182</v>
      </c>
      <c r="G30" s="478">
        <v>32.1</v>
      </c>
      <c r="H30" s="478">
        <v>44.3</v>
      </c>
      <c r="I30"/>
    </row>
    <row r="31" spans="3:9" ht="22.4" customHeight="1">
      <c r="C31" s="14" t="s">
        <v>250</v>
      </c>
      <c r="D31" s="286" t="s">
        <v>182</v>
      </c>
      <c r="E31" s="287" t="s">
        <v>182</v>
      </c>
      <c r="F31" s="567">
        <v>21.8</v>
      </c>
      <c r="G31" s="478">
        <v>36.299999999999997</v>
      </c>
      <c r="H31" s="478">
        <v>46.2</v>
      </c>
      <c r="I31"/>
    </row>
    <row r="32" spans="3:9" ht="22.4" customHeight="1">
      <c r="C32" s="14" t="s">
        <v>251</v>
      </c>
      <c r="D32" s="526">
        <v>391</v>
      </c>
      <c r="E32" s="478">
        <v>447</v>
      </c>
      <c r="F32" s="567">
        <v>442.2</v>
      </c>
      <c r="G32" s="478">
        <v>348.5</v>
      </c>
      <c r="H32" s="478">
        <v>348.3</v>
      </c>
      <c r="I32"/>
    </row>
    <row r="33" spans="3:11" ht="22.4" customHeight="1">
      <c r="C33" s="14" t="s">
        <v>252</v>
      </c>
      <c r="D33" s="526">
        <v>594.1</v>
      </c>
      <c r="E33" s="478">
        <v>576.70000000000005</v>
      </c>
      <c r="F33" s="567">
        <v>547.79999999999995</v>
      </c>
      <c r="G33" s="478">
        <v>660.6</v>
      </c>
      <c r="H33" s="478">
        <v>571</v>
      </c>
      <c r="I33"/>
    </row>
    <row r="34" spans="3:11" ht="22.4" customHeight="1">
      <c r="C34" s="575" t="s">
        <v>253</v>
      </c>
      <c r="D34" s="565">
        <v>371.9</v>
      </c>
      <c r="E34" s="566">
        <v>306.10000000000002</v>
      </c>
      <c r="F34" s="569">
        <v>343.1</v>
      </c>
      <c r="G34" s="566">
        <v>427.2</v>
      </c>
      <c r="H34" s="566">
        <v>450</v>
      </c>
      <c r="I34"/>
    </row>
    <row r="35" spans="3:11" ht="22.4" customHeight="1">
      <c r="C35" s="76" t="s">
        <v>885</v>
      </c>
      <c r="D35" s="526"/>
      <c r="E35" s="478"/>
      <c r="F35" s="478"/>
      <c r="G35" s="478"/>
      <c r="H35" s="478"/>
      <c r="I35"/>
    </row>
    <row r="36" spans="3:11" ht="22.4" customHeight="1">
      <c r="C36" s="14" t="s">
        <v>254</v>
      </c>
      <c r="D36" s="526">
        <v>150</v>
      </c>
      <c r="E36" s="478">
        <v>150</v>
      </c>
      <c r="F36" s="564">
        <v>120</v>
      </c>
      <c r="G36" s="564">
        <v>110</v>
      </c>
      <c r="H36" s="564">
        <v>110</v>
      </c>
      <c r="I36"/>
    </row>
    <row r="37" spans="3:11" ht="22.4" customHeight="1">
      <c r="C37" s="14" t="s">
        <v>255</v>
      </c>
      <c r="D37" s="526">
        <v>60</v>
      </c>
      <c r="E37" s="478">
        <v>60</v>
      </c>
      <c r="F37" s="564">
        <v>60</v>
      </c>
      <c r="G37" s="564">
        <v>60</v>
      </c>
      <c r="H37" s="570">
        <v>60</v>
      </c>
      <c r="I37"/>
    </row>
    <row r="38" spans="3:11" ht="22.4" customHeight="1">
      <c r="C38" s="14" t="s">
        <v>256</v>
      </c>
      <c r="D38" s="526">
        <v>141.69999999999999</v>
      </c>
      <c r="E38" s="478">
        <v>138.80000000000001</v>
      </c>
      <c r="F38" s="564">
        <v>133.69999999999999</v>
      </c>
      <c r="G38" s="564">
        <v>126.1</v>
      </c>
      <c r="H38" s="564">
        <v>118.8</v>
      </c>
      <c r="I38"/>
    </row>
    <row r="39" spans="3:11" ht="22.4" customHeight="1" thickBot="1">
      <c r="C39" s="576" t="s">
        <v>257</v>
      </c>
      <c r="D39" s="286" t="s">
        <v>182</v>
      </c>
      <c r="E39" s="571">
        <v>25</v>
      </c>
      <c r="F39" s="572">
        <v>9.1</v>
      </c>
      <c r="G39" s="572">
        <v>0</v>
      </c>
      <c r="H39" s="572">
        <v>0</v>
      </c>
      <c r="I39"/>
    </row>
    <row r="40" spans="3:11" ht="22.5" customHeight="1">
      <c r="C40" s="592" t="s">
        <v>691</v>
      </c>
      <c r="D40" s="592"/>
      <c r="E40" s="592"/>
      <c r="F40" s="592"/>
      <c r="G40" s="592"/>
      <c r="H40" s="592"/>
      <c r="I40" s="3"/>
    </row>
    <row r="41" spans="3:11" ht="25" customHeight="1">
      <c r="C41" s="591" t="s">
        <v>886</v>
      </c>
      <c r="D41" s="591"/>
      <c r="E41" s="591"/>
      <c r="F41" s="591"/>
      <c r="G41" s="591"/>
      <c r="H41" s="591"/>
      <c r="I41" s="3"/>
    </row>
    <row r="42" spans="3:11" ht="21.5" customHeight="1">
      <c r="C42" s="591" t="s">
        <v>887</v>
      </c>
      <c r="D42" s="591"/>
      <c r="E42" s="591"/>
      <c r="F42" s="591"/>
      <c r="G42" s="591"/>
      <c r="H42" s="591"/>
      <c r="I42" s="3"/>
    </row>
    <row r="43" spans="3:11"/>
    <row r="47" spans="3:11" hidden="1">
      <c r="D47" s="4"/>
    </row>
    <row r="48" spans="3:11" hidden="1">
      <c r="D48" s="4"/>
      <c r="G48" s="24"/>
      <c r="H48" s="25"/>
      <c r="I48" s="25"/>
      <c r="J48" s="25"/>
      <c r="K48" s="25"/>
    </row>
    <row r="49" spans="4:12" hidden="1">
      <c r="D49" s="4"/>
      <c r="E49" s="25"/>
      <c r="F49" s="25"/>
    </row>
    <row r="50" spans="4:12" hidden="1">
      <c r="D50" s="4"/>
      <c r="E50" s="25"/>
      <c r="F50" s="25"/>
    </row>
    <row r="51" spans="4:12" hidden="1">
      <c r="D51" s="4"/>
    </row>
    <row r="52" spans="4:12" hidden="1">
      <c r="D52" s="4"/>
    </row>
    <row r="53" spans="4:12" hidden="1">
      <c r="D53" s="4"/>
      <c r="H53" s="25"/>
      <c r="I53" s="25"/>
      <c r="J53" s="25"/>
      <c r="K53" s="25"/>
      <c r="L53" s="25"/>
    </row>
    <row r="54" spans="4:12" hidden="1">
      <c r="D54" s="4"/>
    </row>
    <row r="55" spans="4:12" hidden="1">
      <c r="D55" s="4"/>
    </row>
    <row r="56" spans="4:12" hidden="1">
      <c r="D56" s="4"/>
    </row>
    <row r="57" spans="4:12" hidden="1">
      <c r="D57" s="4"/>
    </row>
    <row r="58" spans="4:12" hidden="1">
      <c r="D58" s="4"/>
    </row>
    <row r="59" spans="4:12" hidden="1">
      <c r="D59" s="4"/>
    </row>
    <row r="60" spans="4:12" hidden="1">
      <c r="D60" s="4"/>
    </row>
    <row r="61" spans="4:12" hidden="1">
      <c r="D61" s="4"/>
    </row>
  </sheetData>
  <sheetProtection algorithmName="SHA-512" hashValue="Bt/xpujqpvWStm3P8gFK+/qXOdIS3RZs7L0+9KpMrJ8LQgDkAdCZdXsxDpXdFlT9y2QgkTvp7A/Cb2btZV8kjA==" saltValue="Q181nyIM41MuKg+HlHLgpQ==" spinCount="100000" sheet="1" objects="1" scenarios="1"/>
  <mergeCells count="5">
    <mergeCell ref="E6:F6"/>
    <mergeCell ref="G6:H6"/>
    <mergeCell ref="C40:H40"/>
    <mergeCell ref="C41:H41"/>
    <mergeCell ref="C42:H42"/>
  </mergeCells>
  <hyperlinks>
    <hyperlink ref="I1" location="Home!A1" display="Home" xr:uid="{458DB1B0-DB7C-4A52-85AB-2A4CD56E1B69}"/>
  </hyperlinks>
  <pageMargins left="0.7" right="0.7" top="0.75" bottom="0.75" header="0.3" footer="0.3"/>
  <pageSetup paperSize="9" scale="40"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65057-07B8-4C3B-9823-192884B88DB7}">
  <sheetPr>
    <tabColor theme="9"/>
    <pageSetUpPr fitToPage="1"/>
  </sheetPr>
  <dimension ref="A1:S101"/>
  <sheetViews>
    <sheetView showGridLines="0" zoomScale="110" zoomScaleNormal="110" workbookViewId="0"/>
  </sheetViews>
  <sheetFormatPr defaultColWidth="0" defaultRowHeight="14.5" zeroHeight="1"/>
  <cols>
    <col min="1" max="2" width="8.81640625" customWidth="1"/>
    <col min="3" max="3" width="33.1796875" bestFit="1" customWidth="1"/>
    <col min="4" max="4" width="16.81640625" bestFit="1" customWidth="1"/>
    <col min="5" max="5" width="148.453125" customWidth="1"/>
    <col min="6" max="6" width="156" customWidth="1"/>
    <col min="7" max="7" width="7.81640625" customWidth="1"/>
    <col min="8" max="8" width="75.1796875" hidden="1" customWidth="1"/>
    <col min="9" max="9" width="79.1796875" hidden="1" customWidth="1"/>
    <col min="10" max="16384" width="8.81640625" hidden="1"/>
  </cols>
  <sheetData>
    <row r="1" spans="3:19" s="12" customFormat="1" ht="44.15" customHeight="1">
      <c r="G1" s="540" t="s">
        <v>856</v>
      </c>
    </row>
    <row r="2" spans="3:19" s="2" customFormat="1" ht="17.5"/>
    <row r="3" spans="3:19" s="2" customFormat="1" ht="27">
      <c r="C3" s="194" t="s">
        <v>258</v>
      </c>
      <c r="D3" s="1"/>
    </row>
    <row r="4" spans="3:19" s="2" customFormat="1" ht="17.5"/>
    <row r="5" spans="3:19" s="2" customFormat="1" ht="17.5">
      <c r="C5" s="360" t="s">
        <v>858</v>
      </c>
      <c r="D5" s="360"/>
      <c r="E5" s="360"/>
      <c r="F5" s="360"/>
      <c r="G5" s="360"/>
      <c r="H5" s="360"/>
      <c r="I5" s="360"/>
      <c r="J5" s="360"/>
      <c r="K5" s="360"/>
      <c r="L5" s="360"/>
      <c r="M5" s="360"/>
      <c r="N5" s="360"/>
      <c r="O5" s="360"/>
      <c r="P5" s="360"/>
      <c r="Q5" s="360"/>
      <c r="R5" s="360"/>
      <c r="S5" s="360"/>
    </row>
    <row r="6" spans="3:19" s="2" customFormat="1" ht="17.5">
      <c r="C6" s="40" t="s">
        <v>4</v>
      </c>
      <c r="D6" s="40"/>
      <c r="E6" s="50"/>
      <c r="F6" s="40"/>
      <c r="G6" s="40"/>
      <c r="H6" s="40"/>
      <c r="I6" s="40"/>
      <c r="J6" s="40"/>
      <c r="K6" s="40"/>
      <c r="L6" s="40"/>
      <c r="M6" s="40"/>
      <c r="N6" s="40"/>
      <c r="O6" s="40"/>
      <c r="P6" s="40"/>
      <c r="Q6" s="40"/>
      <c r="R6" s="40"/>
      <c r="S6" s="40"/>
    </row>
    <row r="7" spans="3:19" s="2" customFormat="1" ht="17.5">
      <c r="C7" s="40"/>
      <c r="D7" s="40"/>
      <c r="E7" s="40"/>
      <c r="F7" s="40"/>
      <c r="G7" s="40"/>
      <c r="H7" s="40"/>
      <c r="I7" s="40"/>
      <c r="J7" s="40"/>
      <c r="K7" s="40"/>
      <c r="L7" s="40"/>
      <c r="M7" s="40"/>
      <c r="N7" s="40"/>
      <c r="O7" s="40"/>
      <c r="P7" s="40"/>
      <c r="Q7" s="40"/>
      <c r="R7" s="40"/>
      <c r="S7" s="40"/>
    </row>
    <row r="8" spans="3:19" s="2" customFormat="1" ht="18">
      <c r="C8" s="13" t="s">
        <v>259</v>
      </c>
      <c r="D8" s="13"/>
      <c r="E8" s="12"/>
      <c r="F8" s="12"/>
    </row>
    <row r="9" spans="3:19" s="2" customFormat="1" ht="18">
      <c r="C9" s="39" t="s">
        <v>260</v>
      </c>
      <c r="D9" s="39" t="s">
        <v>261</v>
      </c>
      <c r="E9" s="39" t="s">
        <v>262</v>
      </c>
      <c r="F9" s="7" t="s">
        <v>263</v>
      </c>
      <c r="G9" s="1"/>
    </row>
    <row r="10" spans="3:19" s="3" customFormat="1" ht="70">
      <c r="C10" s="6" t="s">
        <v>264</v>
      </c>
      <c r="D10" s="6" t="s">
        <v>265</v>
      </c>
      <c r="E10" s="177" t="s">
        <v>266</v>
      </c>
      <c r="F10" s="541" t="s">
        <v>267</v>
      </c>
    </row>
    <row r="11" spans="3:19" s="3" customFormat="1" ht="52.5">
      <c r="C11" s="6" t="s">
        <v>268</v>
      </c>
      <c r="D11" s="6" t="s">
        <v>265</v>
      </c>
      <c r="E11" s="175" t="s">
        <v>269</v>
      </c>
      <c r="F11" s="541" t="s">
        <v>270</v>
      </c>
    </row>
    <row r="12" spans="3:19" s="3" customFormat="1" ht="52.5">
      <c r="C12" s="6" t="s">
        <v>271</v>
      </c>
      <c r="D12" s="6" t="s">
        <v>265</v>
      </c>
      <c r="E12" s="175" t="s">
        <v>272</v>
      </c>
      <c r="F12" s="541" t="s">
        <v>273</v>
      </c>
    </row>
    <row r="13" spans="3:19" s="3" customFormat="1" ht="70">
      <c r="C13" s="6" t="s">
        <v>8</v>
      </c>
      <c r="D13" s="6" t="s">
        <v>274</v>
      </c>
      <c r="E13" s="177" t="s">
        <v>275</v>
      </c>
      <c r="F13" s="541" t="s">
        <v>276</v>
      </c>
    </row>
    <row r="14" spans="3:19" s="3" customFormat="1" ht="70">
      <c r="C14" s="6" t="s">
        <v>10</v>
      </c>
      <c r="D14" s="6" t="s">
        <v>274</v>
      </c>
      <c r="E14" s="177" t="s">
        <v>277</v>
      </c>
      <c r="F14" s="541" t="s">
        <v>278</v>
      </c>
    </row>
    <row r="15" spans="3:19" s="3" customFormat="1" ht="52.5">
      <c r="C15" s="6" t="s">
        <v>12</v>
      </c>
      <c r="D15" s="6" t="s">
        <v>265</v>
      </c>
      <c r="E15" s="175" t="s">
        <v>279</v>
      </c>
      <c r="F15" s="541" t="s">
        <v>280</v>
      </c>
    </row>
    <row r="16" spans="3:19" s="3" customFormat="1" ht="35">
      <c r="C16" s="6" t="s">
        <v>281</v>
      </c>
      <c r="D16" s="6" t="s">
        <v>265</v>
      </c>
      <c r="E16" s="542" t="s">
        <v>282</v>
      </c>
      <c r="F16" s="542" t="s">
        <v>283</v>
      </c>
    </row>
    <row r="17" spans="2:8" s="3" customFormat="1" ht="35">
      <c r="C17" s="6" t="s">
        <v>284</v>
      </c>
      <c r="D17" s="543" t="s">
        <v>285</v>
      </c>
      <c r="E17" s="542" t="s">
        <v>286</v>
      </c>
      <c r="F17" s="542" t="s">
        <v>287</v>
      </c>
    </row>
    <row r="18" spans="2:8" s="3" customFormat="1" ht="52.5">
      <c r="C18" s="6" t="s">
        <v>288</v>
      </c>
      <c r="D18" s="6" t="s">
        <v>265</v>
      </c>
      <c r="E18" s="542" t="s">
        <v>289</v>
      </c>
      <c r="F18" s="542" t="s">
        <v>290</v>
      </c>
    </row>
    <row r="19" spans="2:8" s="3" customFormat="1" ht="75" customHeight="1">
      <c r="C19" s="6" t="s">
        <v>291</v>
      </c>
      <c r="D19" s="6" t="s">
        <v>265</v>
      </c>
      <c r="E19" s="542" t="s">
        <v>292</v>
      </c>
      <c r="F19" s="542" t="s">
        <v>293</v>
      </c>
    </row>
    <row r="20" spans="2:8" s="3" customFormat="1" ht="122.5">
      <c r="C20" s="6" t="s">
        <v>18</v>
      </c>
      <c r="D20" s="6" t="s">
        <v>285</v>
      </c>
      <c r="E20" s="175" t="s">
        <v>875</v>
      </c>
      <c r="F20" s="544" t="s">
        <v>876</v>
      </c>
    </row>
    <row r="21" spans="2:8" s="3" customFormat="1" ht="105">
      <c r="C21" s="6" t="s">
        <v>26</v>
      </c>
      <c r="D21" s="6" t="s">
        <v>285</v>
      </c>
      <c r="E21" s="175" t="s">
        <v>294</v>
      </c>
      <c r="F21" s="544" t="s">
        <v>877</v>
      </c>
      <c r="G21" s="8"/>
    </row>
    <row r="22" spans="2:8" s="3" customFormat="1" ht="35">
      <c r="C22" s="6" t="s">
        <v>295</v>
      </c>
      <c r="D22" s="6" t="s">
        <v>265</v>
      </c>
      <c r="E22" s="175" t="s">
        <v>296</v>
      </c>
      <c r="F22" s="542" t="s">
        <v>297</v>
      </c>
      <c r="G22" s="8"/>
    </row>
    <row r="23" spans="2:8" s="3" customFormat="1" ht="35">
      <c r="C23" s="6" t="s">
        <v>298</v>
      </c>
      <c r="D23" s="6" t="s">
        <v>265</v>
      </c>
      <c r="E23" s="175" t="s">
        <v>299</v>
      </c>
      <c r="F23" s="542" t="s">
        <v>300</v>
      </c>
      <c r="G23" s="8"/>
    </row>
    <row r="24" spans="2:8" s="3" customFormat="1" ht="35">
      <c r="C24" s="6" t="s">
        <v>301</v>
      </c>
      <c r="D24" s="6" t="s">
        <v>265</v>
      </c>
      <c r="E24" s="542" t="s">
        <v>302</v>
      </c>
      <c r="F24" s="542" t="s">
        <v>303</v>
      </c>
    </row>
    <row r="25" spans="2:8" s="3" customFormat="1" ht="87.5">
      <c r="C25" s="6" t="s">
        <v>58</v>
      </c>
      <c r="D25" s="6" t="s">
        <v>265</v>
      </c>
      <c r="E25" s="542" t="s">
        <v>878</v>
      </c>
      <c r="F25" s="542" t="s">
        <v>304</v>
      </c>
    </row>
    <row r="26" spans="2:8" s="3" customFormat="1" ht="35">
      <c r="C26" s="6" t="s">
        <v>305</v>
      </c>
      <c r="D26" s="6" t="s">
        <v>265</v>
      </c>
      <c r="E26" s="542" t="s">
        <v>306</v>
      </c>
      <c r="F26" s="542" t="s">
        <v>307</v>
      </c>
    </row>
    <row r="27" spans="2:8" s="3" customFormat="1" ht="35">
      <c r="C27" s="6" t="s">
        <v>308</v>
      </c>
      <c r="D27" s="6" t="s">
        <v>265</v>
      </c>
      <c r="E27" s="542" t="s">
        <v>309</v>
      </c>
      <c r="F27" s="542" t="s">
        <v>310</v>
      </c>
      <c r="H27"/>
    </row>
    <row r="28" spans="2:8" s="4" customFormat="1" ht="17.5">
      <c r="B28" s="3"/>
      <c r="C28" s="542" t="s">
        <v>64</v>
      </c>
      <c r="D28" s="6" t="s">
        <v>285</v>
      </c>
      <c r="E28" s="542" t="s">
        <v>311</v>
      </c>
      <c r="F28" s="542" t="s">
        <v>312</v>
      </c>
      <c r="H28"/>
    </row>
    <row r="29" spans="2:8" s="2" customFormat="1" ht="70">
      <c r="C29" s="6" t="s">
        <v>698</v>
      </c>
      <c r="D29" s="6" t="s">
        <v>285</v>
      </c>
      <c r="E29" s="542" t="s">
        <v>714</v>
      </c>
      <c r="F29" s="545" t="s">
        <v>715</v>
      </c>
      <c r="G29" s="522"/>
      <c r="H29"/>
    </row>
    <row r="30" spans="2:8" s="2" customFormat="1" ht="52.5">
      <c r="C30" s="6" t="s">
        <v>699</v>
      </c>
      <c r="D30" s="6" t="s">
        <v>285</v>
      </c>
      <c r="E30" s="542" t="s">
        <v>716</v>
      </c>
      <c r="F30" s="545" t="s">
        <v>712</v>
      </c>
      <c r="G30" s="522"/>
      <c r="H30"/>
    </row>
    <row r="31" spans="2:8" s="2" customFormat="1" ht="52.5">
      <c r="C31" s="6" t="s">
        <v>700</v>
      </c>
      <c r="D31" s="6" t="s">
        <v>285</v>
      </c>
      <c r="E31" s="542" t="s">
        <v>717</v>
      </c>
      <c r="F31" s="545" t="s">
        <v>711</v>
      </c>
      <c r="G31" s="522"/>
      <c r="H31"/>
    </row>
    <row r="32" spans="2:8" s="2" customFormat="1" ht="52.5">
      <c r="C32" s="6" t="s">
        <v>730</v>
      </c>
      <c r="D32" s="6" t="s">
        <v>285</v>
      </c>
      <c r="E32" s="542" t="s">
        <v>731</v>
      </c>
      <c r="F32" s="545" t="s">
        <v>713</v>
      </c>
      <c r="G32" s="522"/>
      <c r="H32"/>
    </row>
    <row r="33" spans="2:8" s="4" customFormat="1" ht="17.5">
      <c r="B33" s="3"/>
      <c r="C33" s="217"/>
      <c r="D33" s="33"/>
      <c r="E33" s="217"/>
      <c r="F33" s="217"/>
      <c r="H33"/>
    </row>
    <row r="34" spans="2:8" s="2" customFormat="1" ht="18">
      <c r="C34" s="13" t="s">
        <v>313</v>
      </c>
      <c r="D34" s="13"/>
      <c r="E34" s="12"/>
      <c r="F34" s="176"/>
      <c r="H34"/>
    </row>
    <row r="35" spans="2:8" s="2" customFormat="1" ht="18">
      <c r="C35" s="546" t="s">
        <v>260</v>
      </c>
      <c r="D35" s="546" t="s">
        <v>261</v>
      </c>
      <c r="E35" s="546" t="s">
        <v>314</v>
      </c>
      <c r="F35" s="547" t="s">
        <v>315</v>
      </c>
      <c r="G35" s="1"/>
      <c r="H35"/>
    </row>
    <row r="36" spans="2:8" s="2" customFormat="1" ht="52.5">
      <c r="B36"/>
      <c r="C36" s="543" t="s">
        <v>316</v>
      </c>
      <c r="D36" s="543" t="s">
        <v>265</v>
      </c>
      <c r="E36" s="6" t="s">
        <v>317</v>
      </c>
      <c r="F36" s="6" t="s">
        <v>318</v>
      </c>
      <c r="H36"/>
    </row>
    <row r="37" spans="2:8" s="2" customFormat="1" ht="35">
      <c r="B37"/>
      <c r="C37" s="542" t="s">
        <v>319</v>
      </c>
      <c r="D37" s="543" t="s">
        <v>265</v>
      </c>
      <c r="E37" s="6" t="s">
        <v>320</v>
      </c>
      <c r="F37" s="6" t="s">
        <v>321</v>
      </c>
      <c r="H37"/>
    </row>
    <row r="38" spans="2:8" s="2" customFormat="1" ht="70">
      <c r="B38"/>
      <c r="C38" s="542" t="s">
        <v>322</v>
      </c>
      <c r="D38" s="543" t="s">
        <v>265</v>
      </c>
      <c r="E38" s="6" t="s">
        <v>323</v>
      </c>
      <c r="F38" s="6" t="s">
        <v>324</v>
      </c>
      <c r="H38"/>
    </row>
    <row r="39" spans="2:8" s="2" customFormat="1" ht="17.5">
      <c r="B39"/>
      <c r="C39" s="542" t="s">
        <v>72</v>
      </c>
      <c r="D39" s="543" t="s">
        <v>325</v>
      </c>
      <c r="E39" s="6" t="s">
        <v>326</v>
      </c>
      <c r="F39" s="542" t="s">
        <v>304</v>
      </c>
    </row>
    <row r="40" spans="2:8" s="2" customFormat="1" ht="17.5">
      <c r="B40"/>
      <c r="C40" s="542" t="s">
        <v>73</v>
      </c>
      <c r="D40" s="543" t="s">
        <v>325</v>
      </c>
      <c r="E40" s="6" t="s">
        <v>327</v>
      </c>
      <c r="F40" s="542" t="s">
        <v>304</v>
      </c>
    </row>
    <row r="41" spans="2:8" s="2" customFormat="1" ht="17.5">
      <c r="B41"/>
      <c r="C41" s="542" t="s">
        <v>74</v>
      </c>
      <c r="D41" s="543" t="s">
        <v>325</v>
      </c>
      <c r="E41" s="6" t="s">
        <v>328</v>
      </c>
      <c r="F41" s="542" t="s">
        <v>304</v>
      </c>
    </row>
    <row r="42" spans="2:8" s="2" customFormat="1" ht="35">
      <c r="B42"/>
      <c r="C42" s="542" t="s">
        <v>329</v>
      </c>
      <c r="D42" s="543" t="s">
        <v>285</v>
      </c>
      <c r="E42" s="6" t="s">
        <v>330</v>
      </c>
      <c r="F42" s="542" t="s">
        <v>304</v>
      </c>
    </row>
    <row r="43" spans="2:8" s="4" customFormat="1" ht="35">
      <c r="B43"/>
      <c r="C43" s="542" t="s">
        <v>331</v>
      </c>
      <c r="D43" s="543" t="s">
        <v>332</v>
      </c>
      <c r="E43" s="6" t="s">
        <v>333</v>
      </c>
      <c r="F43" s="6" t="s">
        <v>334</v>
      </c>
    </row>
    <row r="44" spans="2:8" s="2" customFormat="1" ht="17.5">
      <c r="B44"/>
      <c r="C44" s="542" t="s">
        <v>335</v>
      </c>
      <c r="D44" s="543" t="s">
        <v>332</v>
      </c>
      <c r="E44" s="6" t="s">
        <v>336</v>
      </c>
      <c r="F44" s="542" t="s">
        <v>304</v>
      </c>
    </row>
    <row r="45" spans="2:8" s="2" customFormat="1" ht="122.5">
      <c r="B45"/>
      <c r="C45" s="542" t="s">
        <v>337</v>
      </c>
      <c r="D45" s="543" t="s">
        <v>332</v>
      </c>
      <c r="E45" s="6" t="s">
        <v>338</v>
      </c>
      <c r="F45" s="6" t="s">
        <v>879</v>
      </c>
    </row>
    <row r="46" spans="2:8" s="2" customFormat="1" ht="35">
      <c r="B46"/>
      <c r="C46" s="542" t="s">
        <v>80</v>
      </c>
      <c r="D46" s="542" t="s">
        <v>325</v>
      </c>
      <c r="E46" s="542" t="s">
        <v>339</v>
      </c>
      <c r="F46" s="6" t="s">
        <v>340</v>
      </c>
    </row>
    <row r="47" spans="2:8" s="2" customFormat="1" ht="17.5">
      <c r="B47"/>
      <c r="C47" s="542" t="s">
        <v>341</v>
      </c>
      <c r="D47" s="542" t="s">
        <v>325</v>
      </c>
      <c r="E47" s="542" t="s">
        <v>342</v>
      </c>
      <c r="F47" s="6" t="s">
        <v>343</v>
      </c>
    </row>
    <row r="48" spans="2:8" s="2" customFormat="1" ht="35">
      <c r="B48"/>
      <c r="C48" s="542" t="s">
        <v>344</v>
      </c>
      <c r="D48" s="542" t="s">
        <v>332</v>
      </c>
      <c r="E48" s="542" t="s">
        <v>345</v>
      </c>
      <c r="F48" s="6" t="s">
        <v>346</v>
      </c>
    </row>
    <row r="49" spans="2:7" s="2" customFormat="1" ht="17.5">
      <c r="B49"/>
      <c r="C49" s="542" t="s">
        <v>83</v>
      </c>
      <c r="D49" s="542" t="s">
        <v>325</v>
      </c>
      <c r="E49" s="542" t="s">
        <v>347</v>
      </c>
      <c r="F49" s="542" t="s">
        <v>304</v>
      </c>
    </row>
    <row r="50" spans="2:7" s="2" customFormat="1" ht="35">
      <c r="B50"/>
      <c r="C50" s="542" t="s">
        <v>348</v>
      </c>
      <c r="D50" s="542" t="s">
        <v>332</v>
      </c>
      <c r="E50" s="542" t="s">
        <v>349</v>
      </c>
      <c r="F50" s="542" t="s">
        <v>304</v>
      </c>
    </row>
    <row r="51" spans="2:7" s="2" customFormat="1" ht="17.5">
      <c r="C51" s="217"/>
      <c r="D51" s="217"/>
      <c r="E51" s="217"/>
      <c r="F51" s="217"/>
    </row>
    <row r="52" spans="2:7" s="2" customFormat="1" ht="18">
      <c r="C52" s="13" t="s">
        <v>350</v>
      </c>
      <c r="D52" s="13"/>
      <c r="E52" s="12"/>
      <c r="F52" s="176"/>
    </row>
    <row r="53" spans="2:7" s="2" customFormat="1" ht="18">
      <c r="C53" s="546" t="s">
        <v>192</v>
      </c>
      <c r="D53" s="546" t="s">
        <v>261</v>
      </c>
      <c r="E53" s="546" t="s">
        <v>314</v>
      </c>
      <c r="F53" s="547" t="s">
        <v>315</v>
      </c>
      <c r="G53" s="1"/>
    </row>
    <row r="54" spans="2:7" s="2" customFormat="1" ht="35">
      <c r="B54" s="14"/>
      <c r="C54" s="544" t="s">
        <v>351</v>
      </c>
      <c r="D54" s="544" t="s">
        <v>352</v>
      </c>
      <c r="E54" s="544" t="s">
        <v>353</v>
      </c>
      <c r="F54" s="544" t="s">
        <v>354</v>
      </c>
      <c r="G54" s="1"/>
    </row>
    <row r="55" spans="2:7" s="2" customFormat="1" ht="87.5">
      <c r="B55" s="14"/>
      <c r="C55" s="544" t="s">
        <v>355</v>
      </c>
      <c r="D55" s="544" t="s">
        <v>352</v>
      </c>
      <c r="E55" s="544" t="s">
        <v>356</v>
      </c>
      <c r="F55" s="544" t="s">
        <v>357</v>
      </c>
      <c r="G55" s="1"/>
    </row>
    <row r="56" spans="2:7" s="2" customFormat="1" ht="52.5">
      <c r="B56" s="14"/>
      <c r="C56" s="544" t="s">
        <v>358</v>
      </c>
      <c r="D56" s="544" t="s">
        <v>352</v>
      </c>
      <c r="E56" s="544" t="s">
        <v>359</v>
      </c>
      <c r="F56" s="544" t="s">
        <v>360</v>
      </c>
      <c r="G56" s="1"/>
    </row>
    <row r="57" spans="2:7" s="2" customFormat="1" ht="70">
      <c r="B57" s="14"/>
      <c r="C57" s="544" t="s">
        <v>361</v>
      </c>
      <c r="D57" s="544" t="s">
        <v>352</v>
      </c>
      <c r="E57" s="544" t="s">
        <v>362</v>
      </c>
      <c r="F57" s="544" t="s">
        <v>363</v>
      </c>
    </row>
    <row r="58" spans="2:7" s="2" customFormat="1" ht="105">
      <c r="B58" s="14"/>
      <c r="C58" s="544" t="s">
        <v>364</v>
      </c>
      <c r="D58" s="544" t="s">
        <v>352</v>
      </c>
      <c r="E58" s="544" t="s">
        <v>365</v>
      </c>
      <c r="F58" s="544" t="s">
        <v>366</v>
      </c>
    </row>
    <row r="59" spans="2:7" s="2" customFormat="1" ht="157.5">
      <c r="B59" s="14"/>
      <c r="C59" s="548" t="s">
        <v>367</v>
      </c>
      <c r="D59" s="548" t="s">
        <v>352</v>
      </c>
      <c r="E59" s="548" t="s">
        <v>368</v>
      </c>
      <c r="F59" s="544" t="s">
        <v>369</v>
      </c>
    </row>
    <row r="60" spans="2:7" s="2" customFormat="1" ht="70">
      <c r="B60" s="14"/>
      <c r="C60" s="548" t="s">
        <v>370</v>
      </c>
      <c r="D60" s="548" t="s">
        <v>352</v>
      </c>
      <c r="E60" s="548" t="s">
        <v>371</v>
      </c>
      <c r="F60" s="548" t="s">
        <v>372</v>
      </c>
    </row>
    <row r="61" spans="2:7" s="2" customFormat="1" ht="87.5">
      <c r="B61" s="14"/>
      <c r="C61" s="548" t="s">
        <v>373</v>
      </c>
      <c r="D61" s="548" t="s">
        <v>352</v>
      </c>
      <c r="E61" s="548" t="s">
        <v>374</v>
      </c>
      <c r="F61" s="548" t="s">
        <v>375</v>
      </c>
    </row>
    <row r="62" spans="2:7" s="2" customFormat="1" ht="18">
      <c r="C62" s="302"/>
      <c r="D62" s="302"/>
      <c r="E62" s="302"/>
      <c r="F62" s="302"/>
    </row>
    <row r="63" spans="2:7" s="2" customFormat="1" ht="18">
      <c r="C63" s="13" t="s">
        <v>376</v>
      </c>
      <c r="D63" s="13"/>
      <c r="E63" s="12"/>
      <c r="F63" s="176"/>
    </row>
    <row r="64" spans="2:7" s="2" customFormat="1" ht="18">
      <c r="C64" s="39" t="s">
        <v>260</v>
      </c>
      <c r="D64" s="39" t="s">
        <v>261</v>
      </c>
      <c r="E64" s="39" t="s">
        <v>314</v>
      </c>
      <c r="F64" s="7" t="s">
        <v>263</v>
      </c>
      <c r="G64" s="1"/>
    </row>
    <row r="65" spans="3:7" s="2" customFormat="1" ht="192.5">
      <c r="C65" s="11" t="s">
        <v>377</v>
      </c>
      <c r="D65" s="6" t="s">
        <v>378</v>
      </c>
      <c r="E65" s="437" t="s">
        <v>379</v>
      </c>
      <c r="F65" s="437" t="s">
        <v>380</v>
      </c>
      <c r="G65" s="33"/>
    </row>
    <row r="66" spans="3:7" s="3" customFormat="1" ht="192.5">
      <c r="C66" s="10" t="s">
        <v>381</v>
      </c>
      <c r="D66" s="6" t="s">
        <v>378</v>
      </c>
      <c r="E66" s="438" t="s">
        <v>382</v>
      </c>
      <c r="F66" s="438" t="s">
        <v>304</v>
      </c>
      <c r="G66" s="33"/>
    </row>
    <row r="67" spans="3:7" s="2" customFormat="1" ht="175">
      <c r="C67" s="6" t="s">
        <v>383</v>
      </c>
      <c r="D67" s="6" t="s">
        <v>378</v>
      </c>
      <c r="E67" s="438" t="s">
        <v>384</v>
      </c>
      <c r="F67" s="6" t="s">
        <v>304</v>
      </c>
      <c r="G67" s="33"/>
    </row>
    <row r="68" spans="3:7" s="5" customFormat="1" ht="175">
      <c r="C68" s="6" t="s">
        <v>385</v>
      </c>
      <c r="D68" s="6" t="s">
        <v>378</v>
      </c>
      <c r="E68" s="438" t="s">
        <v>386</v>
      </c>
      <c r="F68" s="438" t="s">
        <v>304</v>
      </c>
      <c r="G68" s="8"/>
    </row>
    <row r="69" spans="3:7" s="2" customFormat="1" ht="175">
      <c r="C69" s="6" t="s">
        <v>387</v>
      </c>
      <c r="D69" s="6" t="s">
        <v>378</v>
      </c>
      <c r="E69" s="437" t="s">
        <v>864</v>
      </c>
      <c r="F69" s="437" t="s">
        <v>388</v>
      </c>
      <c r="G69" s="33"/>
    </row>
    <row r="70" spans="3:7" s="2" customFormat="1" ht="52.5">
      <c r="C70" s="10" t="s">
        <v>389</v>
      </c>
      <c r="D70" s="6" t="s">
        <v>378</v>
      </c>
      <c r="E70" s="438" t="s">
        <v>689</v>
      </c>
      <c r="F70" s="437" t="s">
        <v>388</v>
      </c>
      <c r="G70"/>
    </row>
    <row r="71" spans="3:7" s="2" customFormat="1" ht="140">
      <c r="C71" s="10" t="s">
        <v>390</v>
      </c>
      <c r="D71" s="6" t="s">
        <v>378</v>
      </c>
      <c r="E71" s="438" t="s">
        <v>865</v>
      </c>
      <c r="F71" s="438" t="s">
        <v>880</v>
      </c>
      <c r="G71" s="33"/>
    </row>
    <row r="72" spans="3:7" s="2" customFormat="1" ht="245">
      <c r="C72" s="8" t="s">
        <v>391</v>
      </c>
      <c r="D72" s="6" t="s">
        <v>378</v>
      </c>
      <c r="E72" s="439" t="s">
        <v>392</v>
      </c>
      <c r="F72" s="8" t="s">
        <v>393</v>
      </c>
      <c r="G72"/>
    </row>
    <row r="73" spans="3:7" s="2" customFormat="1" ht="297.5">
      <c r="C73" s="6" t="s">
        <v>394</v>
      </c>
      <c r="D73" s="6" t="s">
        <v>378</v>
      </c>
      <c r="E73" s="38" t="s">
        <v>395</v>
      </c>
      <c r="F73" s="38" t="s">
        <v>396</v>
      </c>
      <c r="G73"/>
    </row>
    <row r="74" spans="3:7" s="2" customFormat="1" ht="140">
      <c r="C74" s="6" t="s">
        <v>397</v>
      </c>
      <c r="D74" s="6" t="s">
        <v>378</v>
      </c>
      <c r="E74" s="38" t="s">
        <v>866</v>
      </c>
      <c r="F74" s="38" t="s">
        <v>398</v>
      </c>
      <c r="G74"/>
    </row>
    <row r="75" spans="3:7" s="2" customFormat="1" ht="245">
      <c r="C75" s="6" t="s">
        <v>399</v>
      </c>
      <c r="D75" s="6" t="s">
        <v>378</v>
      </c>
      <c r="E75" s="38" t="s">
        <v>400</v>
      </c>
      <c r="F75" s="38" t="s">
        <v>401</v>
      </c>
      <c r="G75"/>
    </row>
    <row r="76" spans="3:7" s="2" customFormat="1" ht="87.5">
      <c r="C76" s="6" t="s">
        <v>402</v>
      </c>
      <c r="D76" s="6" t="s">
        <v>378</v>
      </c>
      <c r="E76" s="38" t="s">
        <v>403</v>
      </c>
      <c r="F76" s="38" t="s">
        <v>404</v>
      </c>
      <c r="G76" s="33"/>
    </row>
    <row r="77" spans="3:7" s="2" customFormat="1" ht="157.5">
      <c r="C77" s="6" t="s">
        <v>405</v>
      </c>
      <c r="D77" s="6" t="s">
        <v>378</v>
      </c>
      <c r="E77" s="10" t="s">
        <v>406</v>
      </c>
      <c r="F77" s="38" t="s">
        <v>407</v>
      </c>
      <c r="G77" s="33"/>
    </row>
    <row r="78" spans="3:7" s="2" customFormat="1" ht="140">
      <c r="C78" s="6" t="s">
        <v>408</v>
      </c>
      <c r="D78" s="6" t="s">
        <v>378</v>
      </c>
      <c r="E78" s="38" t="s">
        <v>867</v>
      </c>
      <c r="F78" s="38" t="s">
        <v>693</v>
      </c>
      <c r="G78" s="33"/>
    </row>
    <row r="79" spans="3:7" s="2" customFormat="1" ht="140">
      <c r="C79" s="6" t="s">
        <v>661</v>
      </c>
      <c r="D79" s="6" t="s">
        <v>378</v>
      </c>
      <c r="E79" s="38" t="s">
        <v>871</v>
      </c>
      <c r="F79" s="38" t="s">
        <v>718</v>
      </c>
      <c r="G79" s="33"/>
    </row>
    <row r="80" spans="3:7" s="2" customFormat="1" ht="122.5">
      <c r="C80" s="6" t="s">
        <v>409</v>
      </c>
      <c r="D80" s="6" t="s">
        <v>378</v>
      </c>
      <c r="E80" s="38" t="s">
        <v>410</v>
      </c>
      <c r="F80" s="38" t="s">
        <v>888</v>
      </c>
      <c r="G80" s="33"/>
    </row>
    <row r="81" spans="3:7" s="2" customFormat="1" ht="210">
      <c r="C81" s="6" t="s">
        <v>412</v>
      </c>
      <c r="D81" s="6" t="s">
        <v>378</v>
      </c>
      <c r="E81" s="38" t="s">
        <v>881</v>
      </c>
      <c r="F81" s="38" t="s">
        <v>411</v>
      </c>
      <c r="G81" s="33"/>
    </row>
    <row r="82" spans="3:7" s="2" customFormat="1" ht="35">
      <c r="C82" s="6" t="s">
        <v>686</v>
      </c>
      <c r="D82" s="6" t="s">
        <v>413</v>
      </c>
      <c r="E82" s="38" t="s">
        <v>669</v>
      </c>
      <c r="F82" s="6" t="s">
        <v>304</v>
      </c>
      <c r="G82" s="33"/>
    </row>
    <row r="83" spans="3:7" s="2" customFormat="1" ht="35">
      <c r="C83" s="6" t="s">
        <v>687</v>
      </c>
      <c r="D83" s="6" t="s">
        <v>413</v>
      </c>
      <c r="E83" s="10" t="s">
        <v>414</v>
      </c>
      <c r="F83" s="10" t="s">
        <v>889</v>
      </c>
      <c r="G83" s="33"/>
    </row>
    <row r="84" spans="3:7" s="2" customFormat="1" ht="35">
      <c r="C84" s="6" t="s">
        <v>163</v>
      </c>
      <c r="D84" s="6" t="s">
        <v>415</v>
      </c>
      <c r="E84" s="10" t="s">
        <v>416</v>
      </c>
      <c r="F84" s="6" t="s">
        <v>304</v>
      </c>
      <c r="G84" s="4"/>
    </row>
    <row r="85" spans="3:7" s="2" customFormat="1" ht="17.5">
      <c r="C85" s="6" t="s">
        <v>688</v>
      </c>
      <c r="D85" s="6" t="s">
        <v>417</v>
      </c>
      <c r="E85" s="10" t="s">
        <v>418</v>
      </c>
      <c r="F85" s="173" t="s">
        <v>419</v>
      </c>
      <c r="G85" s="33"/>
    </row>
    <row r="86" spans="3:7" s="2" customFormat="1" ht="17.5">
      <c r="C86" s="6" t="s">
        <v>707</v>
      </c>
      <c r="D86" s="6" t="s">
        <v>417</v>
      </c>
      <c r="E86" s="10" t="s">
        <v>709</v>
      </c>
      <c r="F86" s="173" t="s">
        <v>710</v>
      </c>
      <c r="G86" s="33"/>
    </row>
    <row r="87" spans="3:7" s="2" customFormat="1" ht="87.5">
      <c r="C87" s="6" t="s">
        <v>420</v>
      </c>
      <c r="D87" s="6" t="s">
        <v>421</v>
      </c>
      <c r="E87" s="38" t="s">
        <v>422</v>
      </c>
      <c r="F87" s="10" t="s">
        <v>694</v>
      </c>
      <c r="G87" s="33"/>
    </row>
    <row r="88" spans="3:7" s="2" customFormat="1" ht="105">
      <c r="C88" s="6" t="s">
        <v>423</v>
      </c>
      <c r="D88" s="6" t="s">
        <v>421</v>
      </c>
      <c r="E88" s="38" t="s">
        <v>424</v>
      </c>
      <c r="F88" s="10" t="s">
        <v>695</v>
      </c>
      <c r="G88" s="33"/>
    </row>
    <row r="89" spans="3:7" s="2" customFormat="1" ht="40" customHeight="1">
      <c r="C89" s="6" t="s">
        <v>140</v>
      </c>
      <c r="D89" s="6" t="s">
        <v>285</v>
      </c>
      <c r="E89" s="38" t="s">
        <v>899</v>
      </c>
      <c r="F89" s="10" t="s">
        <v>304</v>
      </c>
      <c r="G89" s="33"/>
    </row>
    <row r="90" spans="3:7" s="2" customFormat="1" ht="52.5">
      <c r="C90" s="6" t="s">
        <v>425</v>
      </c>
      <c r="D90" s="6" t="s">
        <v>426</v>
      </c>
      <c r="E90" s="6" t="s">
        <v>427</v>
      </c>
      <c r="F90" s="10" t="s">
        <v>428</v>
      </c>
      <c r="G90" s="33"/>
    </row>
    <row r="91" spans="3:7" s="2" customFormat="1" ht="175">
      <c r="C91" s="6" t="s">
        <v>666</v>
      </c>
      <c r="D91" s="6" t="s">
        <v>285</v>
      </c>
      <c r="E91" s="6" t="s">
        <v>429</v>
      </c>
      <c r="F91" s="10" t="s">
        <v>668</v>
      </c>
      <c r="G91" s="4"/>
    </row>
    <row r="92" spans="3:7" s="2" customFormat="1" ht="52.5">
      <c r="C92" s="6" t="s">
        <v>684</v>
      </c>
      <c r="D92" s="6" t="s">
        <v>285</v>
      </c>
      <c r="E92" s="10" t="s">
        <v>670</v>
      </c>
      <c r="F92" s="10" t="s">
        <v>667</v>
      </c>
      <c r="G92" s="4"/>
    </row>
    <row r="93" spans="3:7" s="2" customFormat="1" ht="70">
      <c r="C93" s="6" t="s">
        <v>671</v>
      </c>
      <c r="D93" s="6" t="s">
        <v>285</v>
      </c>
      <c r="E93" s="10" t="s">
        <v>672</v>
      </c>
      <c r="F93" s="10" t="s">
        <v>673</v>
      </c>
      <c r="G93" s="4"/>
    </row>
    <row r="94" spans="3:7" s="2" customFormat="1" ht="18">
      <c r="C94" s="30"/>
      <c r="D94" s="30"/>
      <c r="E94" s="33"/>
      <c r="F94" s="33"/>
      <c r="G94" s="4"/>
    </row>
    <row r="97"/>
    <row r="100" ht="36.75" hidden="1" customHeight="1"/>
    <row r="101" ht="34.5" hidden="1" customHeight="1"/>
  </sheetData>
  <sheetProtection algorithmName="SHA-512" hashValue="xTOCpUikJ/8DhGuiZkEY1yoiuZi1kfyw4R6UI/x9csN7kOBIjJMoyGFlQgJ4b6u0Xn2KUqe9T+3ehhNVIRk38g==" saltValue="ol31vDEfiYOwfQq4XZMHuw==" spinCount="100000" sheet="1" objects="1" scenarios="1"/>
  <hyperlinks>
    <hyperlink ref="G1" location="Home!A1" display="Home" xr:uid="{39C49168-25EB-44FB-A55C-923D6ADFDB2C}"/>
  </hyperlinks>
  <pageMargins left="0.23622047244094491" right="0.23622047244094491" top="0.74803149606299213" bottom="0.74803149606299213" header="0.31496062992125984" footer="0.31496062992125984"/>
  <pageSetup paperSize="9" scale="10" orientation="landscape" horizontalDpi="300" verticalDpi="300" r:id="rId1"/>
  <rowBreaks count="5" manualBreakCount="5">
    <brk id="33" min="1" max="8" man="1"/>
    <brk id="51" min="1" max="8" man="1"/>
    <brk id="62" min="1" max="8" man="1"/>
    <brk id="73" min="1" max="8" man="1"/>
    <brk id="90" min="1" max="8" man="1"/>
  </rowBreaks>
  <colBreaks count="1" manualBreakCount="1">
    <brk id="8" max="180"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F6365-7013-433E-A98A-94A2D7A1EBDA}">
  <sheetPr>
    <tabColor theme="9"/>
  </sheetPr>
  <dimension ref="A1:T144"/>
  <sheetViews>
    <sheetView showGridLines="0" zoomScale="110" zoomScaleNormal="110" workbookViewId="0"/>
  </sheetViews>
  <sheetFormatPr defaultColWidth="0" defaultRowHeight="17.5" zeroHeight="1"/>
  <cols>
    <col min="1" max="1" width="8.81640625" style="14" customWidth="1"/>
    <col min="2" max="2" width="8.81640625" style="2" customWidth="1"/>
    <col min="3" max="3" width="37.54296875" style="14" customWidth="1"/>
    <col min="4" max="4" width="93.81640625" style="14" customWidth="1"/>
    <col min="5" max="5" width="4.54296875" style="48" customWidth="1"/>
    <col min="6" max="6" width="74.453125" style="14" customWidth="1"/>
    <col min="7" max="7" width="9" style="14" customWidth="1"/>
    <col min="8" max="8" width="11.81640625" style="14" hidden="1" customWidth="1"/>
    <col min="9" max="9" width="75.1796875" style="14" hidden="1" customWidth="1"/>
    <col min="10" max="10" width="79.1796875" style="14" hidden="1" customWidth="1"/>
    <col min="11" max="20" width="0" style="14" hidden="1" customWidth="1"/>
    <col min="21" max="16384" width="0" style="14" hidden="1"/>
  </cols>
  <sheetData>
    <row r="1" spans="2:20" s="12" customFormat="1" ht="44.15" customHeight="1">
      <c r="E1" s="42"/>
      <c r="G1" s="540" t="s">
        <v>856</v>
      </c>
    </row>
    <row r="2" spans="2:20" s="2" customFormat="1" ht="22.4" customHeight="1">
      <c r="E2" s="41"/>
    </row>
    <row r="3" spans="2:20" s="2" customFormat="1" ht="30" customHeight="1">
      <c r="C3" s="194" t="s">
        <v>430</v>
      </c>
      <c r="D3" s="1"/>
      <c r="E3" s="43"/>
    </row>
    <row r="4" spans="2:20" s="2" customFormat="1">
      <c r="E4" s="41"/>
    </row>
    <row r="5" spans="2:20" s="2" customFormat="1" ht="18">
      <c r="C5" s="39" t="s">
        <v>431</v>
      </c>
      <c r="D5" s="39" t="s">
        <v>432</v>
      </c>
      <c r="E5" s="44"/>
      <c r="F5" s="50"/>
      <c r="G5" s="40"/>
      <c r="H5" s="40"/>
      <c r="I5" s="40"/>
      <c r="J5" s="40"/>
      <c r="K5" s="40"/>
      <c r="L5" s="40"/>
      <c r="M5" s="40"/>
      <c r="N5" s="40"/>
      <c r="O5" s="40"/>
      <c r="P5" s="40"/>
      <c r="Q5" s="40"/>
      <c r="R5" s="40"/>
      <c r="S5" s="40"/>
      <c r="T5" s="40"/>
    </row>
    <row r="6" spans="2:20" ht="35">
      <c r="C6" s="6" t="s">
        <v>433</v>
      </c>
      <c r="D6" s="6" t="s">
        <v>895</v>
      </c>
      <c r="E6" s="141"/>
      <c r="F6" s="140"/>
      <c r="G6" s="140"/>
      <c r="H6" s="140"/>
      <c r="I6" s="140"/>
      <c r="J6" s="140"/>
      <c r="K6" s="140"/>
      <c r="L6" s="140"/>
      <c r="M6" s="140"/>
      <c r="N6" s="140"/>
      <c r="O6" s="140"/>
      <c r="P6" s="140"/>
      <c r="Q6" s="140"/>
      <c r="R6" s="140"/>
      <c r="S6" s="140"/>
      <c r="T6" s="140"/>
    </row>
    <row r="7" spans="2:20" ht="35">
      <c r="C7" s="6" t="s">
        <v>894</v>
      </c>
      <c r="D7" s="6" t="s">
        <v>735</v>
      </c>
      <c r="E7" s="141"/>
      <c r="F7" s="140"/>
      <c r="G7" s="140"/>
      <c r="H7" s="140"/>
      <c r="I7" s="140"/>
      <c r="J7" s="140"/>
      <c r="K7" s="140"/>
      <c r="L7" s="140"/>
      <c r="M7" s="140"/>
      <c r="N7" s="140"/>
      <c r="O7" s="140"/>
      <c r="P7" s="140"/>
      <c r="Q7" s="140"/>
      <c r="R7" s="140"/>
      <c r="S7" s="140"/>
      <c r="T7" s="140"/>
    </row>
    <row r="8" spans="2:20" ht="52.5">
      <c r="C8" s="6" t="s">
        <v>316</v>
      </c>
      <c r="D8" s="6" t="s">
        <v>434</v>
      </c>
      <c r="E8" s="144"/>
    </row>
    <row r="9" spans="2:20" ht="35">
      <c r="C9" s="6" t="s">
        <v>271</v>
      </c>
      <c r="D9" s="6" t="s">
        <v>435</v>
      </c>
    </row>
    <row r="10" spans="2:20" ht="35">
      <c r="C10" s="6" t="s">
        <v>436</v>
      </c>
      <c r="D10" s="177" t="s">
        <v>437</v>
      </c>
      <c r="E10" s="142"/>
      <c r="F10" s="75"/>
      <c r="G10" s="75"/>
      <c r="H10" s="75"/>
      <c r="I10" s="76"/>
    </row>
    <row r="11" spans="2:20" ht="18">
      <c r="C11" s="6" t="s">
        <v>438</v>
      </c>
      <c r="D11" s="177" t="s">
        <v>439</v>
      </c>
      <c r="E11" s="142"/>
      <c r="F11" s="75"/>
      <c r="G11" s="75"/>
      <c r="H11" s="75"/>
      <c r="I11" s="76"/>
    </row>
    <row r="12" spans="2:20" s="147" customFormat="1">
      <c r="B12" s="3"/>
      <c r="C12" s="6" t="s">
        <v>63</v>
      </c>
      <c r="D12" s="6" t="s">
        <v>736</v>
      </c>
      <c r="E12" s="146"/>
      <c r="F12" s="145"/>
      <c r="G12" s="145"/>
      <c r="H12" s="606"/>
    </row>
    <row r="13" spans="2:20" s="147" customFormat="1" ht="87.5">
      <c r="B13" s="3"/>
      <c r="C13" s="6" t="s">
        <v>440</v>
      </c>
      <c r="D13" s="6" t="s">
        <v>882</v>
      </c>
      <c r="E13" s="146"/>
      <c r="F13" s="148"/>
      <c r="G13" s="149"/>
      <c r="H13" s="606"/>
      <c r="I13" s="150"/>
    </row>
    <row r="14" spans="2:20" s="147" customFormat="1" ht="35">
      <c r="B14" s="3"/>
      <c r="C14" s="6" t="s">
        <v>441</v>
      </c>
      <c r="D14" s="6" t="s">
        <v>442</v>
      </c>
      <c r="E14" s="146"/>
      <c r="F14" s="148"/>
      <c r="G14" s="149"/>
      <c r="H14" s="606"/>
    </row>
    <row r="15" spans="2:20" s="147" customFormat="1">
      <c r="B15" s="3"/>
      <c r="C15" s="6" t="s">
        <v>443</v>
      </c>
      <c r="D15" s="6" t="s">
        <v>444</v>
      </c>
      <c r="E15" s="48"/>
      <c r="F15" s="148"/>
      <c r="G15" s="148"/>
      <c r="H15" s="148"/>
    </row>
    <row r="16" spans="2:20" s="147" customFormat="1" ht="52.5">
      <c r="B16" s="3"/>
      <c r="C16" s="6" t="s">
        <v>445</v>
      </c>
      <c r="D16" s="6" t="s">
        <v>446</v>
      </c>
      <c r="E16" s="48"/>
      <c r="F16" s="148"/>
      <c r="G16" s="148"/>
      <c r="H16" s="148"/>
    </row>
    <row r="17" spans="1:18" s="147" customFormat="1">
      <c r="B17" s="3"/>
      <c r="C17" s="6" t="s">
        <v>447</v>
      </c>
      <c r="D17" s="6" t="s">
        <v>448</v>
      </c>
      <c r="E17" s="48"/>
      <c r="F17" s="148"/>
      <c r="G17" s="148"/>
      <c r="H17" s="148"/>
    </row>
    <row r="18" spans="1:18" s="147" customFormat="1" ht="35">
      <c r="B18" s="3"/>
      <c r="C18" s="6" t="s">
        <v>674</v>
      </c>
      <c r="D18" s="6" t="s">
        <v>675</v>
      </c>
      <c r="E18" s="48"/>
      <c r="F18" s="148"/>
      <c r="G18" s="148"/>
      <c r="H18" s="148"/>
    </row>
    <row r="19" spans="1:18" s="147" customFormat="1" ht="52.5">
      <c r="B19" s="3"/>
      <c r="C19" s="6" t="s">
        <v>449</v>
      </c>
      <c r="D19" s="6" t="s">
        <v>737</v>
      </c>
      <c r="E19" s="146"/>
      <c r="F19" s="148"/>
      <c r="G19" s="149"/>
      <c r="H19" s="145"/>
    </row>
    <row r="20" spans="1:18" s="147" customFormat="1" ht="35">
      <c r="B20" s="3"/>
      <c r="C20" s="6" t="s">
        <v>450</v>
      </c>
      <c r="D20" s="6" t="s">
        <v>738</v>
      </c>
      <c r="E20" s="146"/>
      <c r="F20" s="148"/>
      <c r="G20" s="149"/>
      <c r="H20" s="145"/>
    </row>
    <row r="21" spans="1:18" s="147" customFormat="1" ht="122.5">
      <c r="B21" s="3"/>
      <c r="C21" s="6" t="s">
        <v>451</v>
      </c>
      <c r="D21" s="6" t="s">
        <v>739</v>
      </c>
      <c r="E21" s="146"/>
      <c r="F21" s="148"/>
      <c r="G21" s="149"/>
      <c r="H21" s="145"/>
    </row>
    <row r="22" spans="1:18">
      <c r="A22" s="147"/>
      <c r="B22" s="3"/>
      <c r="C22" s="283" t="s">
        <v>452</v>
      </c>
      <c r="D22" s="15" t="s">
        <v>740</v>
      </c>
      <c r="E22" s="146"/>
      <c r="F22" s="148"/>
      <c r="G22" s="149"/>
      <c r="H22" s="145"/>
      <c r="I22" s="147"/>
      <c r="J22" s="147"/>
      <c r="K22" s="147"/>
      <c r="L22" s="147"/>
      <c r="M22" s="147"/>
      <c r="N22" s="147"/>
      <c r="O22" s="147"/>
      <c r="P22" s="147"/>
      <c r="Q22" s="147"/>
      <c r="R22" s="147"/>
    </row>
    <row r="23" spans="1:18" ht="57" customHeight="1">
      <c r="A23" s="147"/>
      <c r="B23" s="3"/>
      <c r="C23" s="6" t="s">
        <v>453</v>
      </c>
      <c r="D23" s="6" t="s">
        <v>741</v>
      </c>
      <c r="F23" s="148"/>
      <c r="G23" s="148"/>
      <c r="H23" s="148"/>
      <c r="I23" s="147"/>
      <c r="J23" s="147"/>
      <c r="K23" s="147"/>
      <c r="L23" s="147"/>
      <c r="M23" s="147"/>
      <c r="N23" s="147"/>
      <c r="O23" s="147"/>
      <c r="P23" s="147"/>
      <c r="Q23" s="147"/>
      <c r="R23" s="147"/>
    </row>
    <row r="24" spans="1:18" ht="122.5">
      <c r="C24" s="8" t="s">
        <v>454</v>
      </c>
      <c r="D24" s="8" t="s">
        <v>883</v>
      </c>
      <c r="E24" s="151"/>
      <c r="F24" s="152"/>
      <c r="G24" s="152"/>
      <c r="H24" s="152"/>
    </row>
    <row r="25" spans="1:18">
      <c r="C25" s="281" t="s">
        <v>59</v>
      </c>
      <c r="D25" s="282" t="s">
        <v>455</v>
      </c>
      <c r="E25" s="151"/>
      <c r="F25" s="152"/>
      <c r="G25" s="152"/>
      <c r="H25" s="152"/>
    </row>
    <row r="26" spans="1:18" ht="14.5" customHeight="1">
      <c r="C26" s="148"/>
      <c r="D26" s="16"/>
      <c r="E26" s="151"/>
      <c r="F26" s="152"/>
      <c r="G26" s="152"/>
      <c r="H26" s="152"/>
    </row>
    <row r="27" spans="1:18" ht="18">
      <c r="C27" s="29" t="s">
        <v>456</v>
      </c>
      <c r="D27" s="29"/>
      <c r="E27" s="45"/>
      <c r="F27" s="28"/>
      <c r="G27" s="152"/>
      <c r="H27" s="152"/>
    </row>
    <row r="28" spans="1:18">
      <c r="C28" s="40" t="s">
        <v>457</v>
      </c>
      <c r="D28" s="40"/>
      <c r="E28" s="40"/>
      <c r="F28" s="40"/>
      <c r="G28" s="152"/>
      <c r="H28" s="152"/>
    </row>
    <row r="29" spans="1:18" ht="18">
      <c r="C29" s="26" t="s">
        <v>458</v>
      </c>
      <c r="D29" s="26"/>
      <c r="E29" s="46"/>
      <c r="F29" s="27" t="s">
        <v>459</v>
      </c>
      <c r="G29" s="152"/>
      <c r="H29" s="152"/>
    </row>
    <row r="30" spans="1:18">
      <c r="C30" s="9" t="s">
        <v>460</v>
      </c>
      <c r="D30" s="9"/>
      <c r="E30" s="47"/>
      <c r="F30" s="9" t="s">
        <v>461</v>
      </c>
      <c r="G30" s="152"/>
      <c r="H30" s="152"/>
    </row>
    <row r="31" spans="1:18">
      <c r="C31" s="9" t="s">
        <v>462</v>
      </c>
      <c r="D31" s="9"/>
      <c r="E31" s="47"/>
      <c r="F31" s="9" t="s">
        <v>463</v>
      </c>
      <c r="G31" s="152"/>
      <c r="H31" s="152"/>
    </row>
    <row r="32" spans="1:18">
      <c r="C32" s="9" t="s">
        <v>464</v>
      </c>
      <c r="D32" s="9"/>
      <c r="E32" s="47"/>
      <c r="F32" s="9" t="s">
        <v>465</v>
      </c>
      <c r="G32" s="152"/>
      <c r="H32" s="152"/>
    </row>
    <row r="33" spans="1:20">
      <c r="C33" s="9" t="s">
        <v>466</v>
      </c>
      <c r="D33" s="9"/>
      <c r="E33" s="47"/>
      <c r="F33" s="9" t="s">
        <v>467</v>
      </c>
    </row>
    <row r="34" spans="1:20">
      <c r="C34" s="9" t="s">
        <v>468</v>
      </c>
      <c r="D34" s="9"/>
      <c r="E34" s="47"/>
      <c r="F34" s="9" t="s">
        <v>469</v>
      </c>
    </row>
    <row r="35" spans="1:20" ht="18">
      <c r="C35" s="9" t="s">
        <v>470</v>
      </c>
      <c r="D35" s="9"/>
      <c r="E35" s="47"/>
      <c r="F35" s="9" t="s">
        <v>471</v>
      </c>
      <c r="G35" s="76"/>
      <c r="H35" s="76"/>
      <c r="I35" s="76"/>
    </row>
    <row r="36" spans="1:20">
      <c r="C36" s="9" t="s">
        <v>472</v>
      </c>
      <c r="D36" s="9"/>
      <c r="E36" s="47"/>
      <c r="F36" s="9" t="s">
        <v>473</v>
      </c>
      <c r="G36" s="152"/>
      <c r="H36" s="152"/>
    </row>
    <row r="37" spans="1:20">
      <c r="C37" s="9" t="s">
        <v>474</v>
      </c>
      <c r="D37" s="9"/>
      <c r="E37" s="47"/>
      <c r="F37" s="9" t="s">
        <v>475</v>
      </c>
      <c r="G37" s="152"/>
      <c r="H37" s="152"/>
    </row>
    <row r="38" spans="1:20">
      <c r="C38" s="9" t="s">
        <v>476</v>
      </c>
      <c r="D38" s="9"/>
      <c r="E38" s="47"/>
      <c r="F38" s="9" t="s">
        <v>477</v>
      </c>
      <c r="G38" s="152"/>
      <c r="H38" s="152"/>
    </row>
    <row r="39" spans="1:20">
      <c r="C39" s="530" t="s">
        <v>748</v>
      </c>
      <c r="D39" s="40"/>
      <c r="E39" s="40"/>
      <c r="F39" s="40"/>
      <c r="G39" s="40"/>
      <c r="H39" s="40"/>
      <c r="I39" s="40"/>
      <c r="J39" s="40"/>
      <c r="K39" s="40"/>
      <c r="L39" s="40"/>
      <c r="M39" s="40"/>
      <c r="N39" s="40"/>
      <c r="O39" s="40"/>
      <c r="P39" s="40"/>
      <c r="Q39" s="40"/>
      <c r="R39" s="40"/>
      <c r="S39" s="40"/>
      <c r="T39" s="40"/>
    </row>
    <row r="40" spans="1:20" s="16" customFormat="1" ht="18">
      <c r="A40" s="14"/>
      <c r="B40" s="2"/>
      <c r="C40" s="153"/>
      <c r="D40" s="153"/>
      <c r="E40" s="154"/>
      <c r="F40" s="152"/>
      <c r="G40" s="152"/>
      <c r="H40" s="152"/>
      <c r="I40" s="14"/>
      <c r="J40" s="14"/>
      <c r="K40" s="14"/>
      <c r="L40" s="14"/>
      <c r="M40" s="14"/>
      <c r="N40" s="14"/>
      <c r="O40" s="14"/>
      <c r="P40" s="14"/>
      <c r="Q40" s="14"/>
      <c r="R40" s="14"/>
    </row>
    <row r="41" spans="1:20" ht="18" hidden="1">
      <c r="C41" s="153"/>
      <c r="D41" s="153"/>
      <c r="E41" s="154"/>
      <c r="F41" s="152"/>
      <c r="G41" s="152"/>
      <c r="H41" s="152"/>
    </row>
    <row r="42" spans="1:20" ht="18" hidden="1">
      <c r="C42" s="153"/>
      <c r="D42" s="153"/>
      <c r="E42" s="154"/>
      <c r="F42" s="152"/>
      <c r="G42" s="152"/>
      <c r="H42" s="152"/>
    </row>
    <row r="43" spans="1:20" ht="18" hidden="1">
      <c r="C43" s="153"/>
      <c r="D43" s="153"/>
      <c r="E43" s="154"/>
      <c r="F43" s="152"/>
      <c r="G43" s="152"/>
      <c r="H43" s="152"/>
    </row>
    <row r="44" spans="1:20" ht="18" hidden="1">
      <c r="C44" s="153"/>
      <c r="D44" s="153"/>
      <c r="E44" s="154"/>
      <c r="F44" s="152"/>
      <c r="G44" s="152"/>
      <c r="H44" s="152"/>
    </row>
    <row r="45" spans="1:20" ht="18" hidden="1">
      <c r="C45" s="153"/>
      <c r="D45" s="153"/>
      <c r="E45" s="154"/>
      <c r="F45" s="155"/>
      <c r="G45" s="155"/>
    </row>
    <row r="46" spans="1:20" ht="18" hidden="1">
      <c r="C46" s="143"/>
      <c r="D46" s="143"/>
      <c r="E46" s="144"/>
    </row>
    <row r="48" spans="1:20" ht="18" hidden="1">
      <c r="C48" s="76"/>
      <c r="D48" s="76"/>
      <c r="E48" s="142"/>
      <c r="F48" s="76"/>
      <c r="G48" s="76"/>
      <c r="H48" s="76"/>
      <c r="I48" s="76"/>
    </row>
    <row r="49" spans="1:18" s="147" customFormat="1" hidden="1">
      <c r="A49" s="14"/>
      <c r="B49" s="2"/>
      <c r="C49" s="14"/>
      <c r="D49" s="14"/>
      <c r="E49" s="48"/>
      <c r="F49" s="14"/>
      <c r="G49" s="14"/>
      <c r="H49" s="14"/>
      <c r="I49" s="14"/>
      <c r="J49" s="14"/>
      <c r="K49" s="14"/>
      <c r="L49" s="14"/>
      <c r="M49" s="14"/>
      <c r="N49" s="14"/>
      <c r="O49" s="14"/>
      <c r="P49" s="14"/>
      <c r="Q49" s="14"/>
      <c r="R49" s="14"/>
    </row>
    <row r="51" spans="1:18" s="156" customFormat="1" ht="90.65" hidden="1" customHeight="1">
      <c r="A51" s="14"/>
      <c r="B51" s="2"/>
      <c r="C51" s="14"/>
      <c r="D51" s="14"/>
      <c r="E51" s="48"/>
      <c r="F51" s="14"/>
      <c r="G51" s="14"/>
      <c r="H51" s="14"/>
      <c r="I51" s="14"/>
      <c r="J51" s="14"/>
      <c r="K51" s="14"/>
      <c r="L51" s="14"/>
      <c r="M51" s="14"/>
      <c r="N51" s="14"/>
      <c r="O51" s="14"/>
      <c r="P51" s="14"/>
      <c r="Q51" s="14"/>
      <c r="R51" s="14"/>
    </row>
    <row r="53" spans="1:18" hidden="1">
      <c r="A53" s="16"/>
      <c r="B53" s="4"/>
      <c r="C53" s="16"/>
      <c r="D53" s="16"/>
      <c r="E53" s="151"/>
      <c r="F53" s="16"/>
      <c r="G53" s="16"/>
      <c r="H53" s="16"/>
      <c r="I53" s="16"/>
      <c r="J53" s="16"/>
      <c r="K53" s="16"/>
      <c r="L53" s="16"/>
      <c r="M53" s="16"/>
      <c r="N53" s="16"/>
      <c r="O53" s="16"/>
      <c r="P53" s="16"/>
      <c r="Q53" s="16"/>
      <c r="R53" s="16"/>
    </row>
    <row r="56" spans="1:18" ht="409.6" hidden="1" customHeight="1"/>
    <row r="57" spans="1:18" ht="192.65" hidden="1" customHeight="1"/>
    <row r="58" spans="1:18" ht="18" hidden="1">
      <c r="C58" s="143"/>
      <c r="D58" s="143"/>
      <c r="E58" s="144"/>
    </row>
    <row r="60" spans="1:18" ht="281.89999999999998" hidden="1" customHeight="1">
      <c r="C60" s="75"/>
      <c r="D60" s="75"/>
      <c r="E60" s="142"/>
      <c r="F60" s="75"/>
      <c r="G60" s="75"/>
      <c r="H60" s="75"/>
      <c r="I60" s="76"/>
    </row>
    <row r="61" spans="1:18" ht="18" hidden="1">
      <c r="C61" s="153"/>
      <c r="D61" s="145"/>
      <c r="E61" s="146"/>
      <c r="F61" s="152"/>
      <c r="G61" s="589"/>
      <c r="H61" s="145"/>
      <c r="I61" s="152"/>
    </row>
    <row r="62" spans="1:18" ht="280.39999999999998" hidden="1" customHeight="1">
      <c r="A62" s="147"/>
      <c r="B62" s="3"/>
      <c r="C62" s="153"/>
      <c r="D62" s="145"/>
      <c r="E62" s="146"/>
      <c r="F62" s="152"/>
      <c r="G62" s="589"/>
      <c r="H62" s="145"/>
      <c r="I62" s="152"/>
      <c r="J62" s="147"/>
      <c r="K62" s="147"/>
      <c r="L62" s="147"/>
      <c r="M62" s="147"/>
      <c r="N62" s="147"/>
      <c r="O62" s="147"/>
      <c r="P62" s="147"/>
      <c r="Q62" s="147"/>
      <c r="R62" s="147"/>
    </row>
    <row r="63" spans="1:18" ht="332.9" hidden="1" customHeight="1">
      <c r="C63" s="153"/>
      <c r="D63" s="145"/>
      <c r="E63" s="146"/>
      <c r="F63" s="152"/>
      <c r="G63" s="589"/>
      <c r="H63" s="145"/>
      <c r="I63" s="152"/>
    </row>
    <row r="64" spans="1:18" ht="245.15" hidden="1" customHeight="1">
      <c r="A64" s="156"/>
      <c r="B64" s="5"/>
      <c r="C64" s="157"/>
      <c r="D64" s="145"/>
      <c r="E64" s="146"/>
      <c r="F64" s="145"/>
      <c r="G64" s="589"/>
      <c r="H64" s="145"/>
      <c r="I64" s="145"/>
      <c r="J64" s="156"/>
      <c r="K64" s="156"/>
      <c r="L64" s="156"/>
      <c r="M64" s="156"/>
      <c r="N64" s="156"/>
      <c r="O64" s="156"/>
      <c r="P64" s="156"/>
      <c r="Q64" s="156"/>
      <c r="R64" s="156"/>
    </row>
    <row r="65" spans="3:20" ht="18" hidden="1">
      <c r="C65" s="157"/>
      <c r="D65" s="145"/>
      <c r="E65" s="146"/>
      <c r="F65" s="145"/>
      <c r="G65" s="158"/>
      <c r="H65" s="158"/>
      <c r="I65" s="152"/>
    </row>
    <row r="66" spans="3:20" ht="18" hidden="1">
      <c r="C66" s="153"/>
      <c r="D66" s="145"/>
      <c r="E66" s="146"/>
      <c r="F66" s="145"/>
      <c r="G66" s="145"/>
      <c r="H66" s="145"/>
      <c r="I66" s="159"/>
    </row>
    <row r="67" spans="3:20" ht="52.5" hidden="1" customHeight="1">
      <c r="C67" s="153"/>
      <c r="D67" s="145"/>
      <c r="E67" s="146"/>
      <c r="F67" s="145"/>
      <c r="G67" s="145"/>
      <c r="H67" s="145"/>
      <c r="I67" s="152"/>
    </row>
    <row r="68" spans="3:20" ht="52.5" hidden="1" customHeight="1">
      <c r="C68" s="153"/>
      <c r="D68" s="145"/>
      <c r="E68" s="146"/>
      <c r="F68" s="145"/>
      <c r="G68" s="145"/>
      <c r="H68" s="145"/>
      <c r="I68" s="159"/>
    </row>
    <row r="69" spans="3:20" ht="122.9" hidden="1" customHeight="1">
      <c r="C69" s="157"/>
      <c r="D69" s="145"/>
      <c r="E69" s="146"/>
      <c r="F69" s="152"/>
      <c r="G69" s="152"/>
      <c r="H69" s="152"/>
      <c r="I69" s="159"/>
    </row>
    <row r="70" spans="3:20" ht="191.9" hidden="1" customHeight="1">
      <c r="C70" s="157"/>
      <c r="D70" s="145"/>
      <c r="E70" s="146"/>
      <c r="F70" s="152"/>
      <c r="G70" s="152"/>
      <c r="H70" s="152"/>
      <c r="I70" s="159"/>
    </row>
    <row r="71" spans="3:20" ht="18" hidden="1">
      <c r="C71" s="157"/>
      <c r="D71" s="145"/>
      <c r="E71" s="146"/>
      <c r="F71" s="152"/>
      <c r="G71" s="152"/>
      <c r="H71" s="152"/>
      <c r="I71" s="159"/>
    </row>
    <row r="72" spans="3:20" ht="137.9" hidden="1" customHeight="1">
      <c r="C72" s="157"/>
      <c r="D72" s="145"/>
      <c r="E72" s="146"/>
      <c r="F72" s="152"/>
      <c r="G72" s="152"/>
      <c r="H72" s="152"/>
      <c r="I72" s="152"/>
    </row>
    <row r="73" spans="3:20" ht="18" hidden="1">
      <c r="C73" s="157"/>
      <c r="D73" s="145"/>
      <c r="E73" s="146"/>
      <c r="F73" s="152"/>
      <c r="G73" s="152"/>
      <c r="H73" s="152"/>
      <c r="I73" s="152"/>
    </row>
    <row r="74" spans="3:20" ht="18" hidden="1">
      <c r="C74" s="157"/>
      <c r="D74" s="145"/>
      <c r="E74" s="146"/>
      <c r="F74" s="152"/>
      <c r="G74" s="152"/>
      <c r="H74" s="152"/>
      <c r="I74" s="152"/>
    </row>
    <row r="75" spans="3:20" ht="18" hidden="1">
      <c r="C75" s="157"/>
      <c r="D75" s="145"/>
      <c r="E75" s="146"/>
      <c r="F75" s="152"/>
      <c r="G75" s="152"/>
      <c r="H75" s="152"/>
      <c r="I75" s="152"/>
    </row>
    <row r="76" spans="3:20" ht="18" hidden="1">
      <c r="C76" s="157"/>
      <c r="D76" s="145"/>
      <c r="E76" s="146"/>
      <c r="F76" s="152"/>
      <c r="G76" s="152"/>
      <c r="H76" s="152"/>
      <c r="I76" s="152"/>
      <c r="S76" s="140"/>
      <c r="T76" s="140"/>
    </row>
    <row r="77" spans="3:20" ht="18" hidden="1">
      <c r="C77" s="157"/>
      <c r="D77" s="145"/>
      <c r="E77" s="146"/>
      <c r="F77" s="152"/>
      <c r="G77" s="152"/>
      <c r="H77" s="152"/>
      <c r="I77" s="152"/>
    </row>
    <row r="78" spans="3:20" ht="36.75" hidden="1" customHeight="1">
      <c r="C78" s="157"/>
      <c r="D78" s="145"/>
      <c r="E78" s="146"/>
      <c r="F78" s="152"/>
      <c r="G78" s="152"/>
      <c r="H78" s="145"/>
      <c r="I78" s="152"/>
    </row>
    <row r="79" spans="3:20" ht="34.5" hidden="1" customHeight="1">
      <c r="C79" s="157"/>
      <c r="D79" s="145"/>
      <c r="E79" s="146"/>
      <c r="F79" s="152"/>
      <c r="G79" s="152"/>
      <c r="H79" s="152"/>
      <c r="I79" s="152"/>
    </row>
    <row r="80" spans="3:20" ht="18" hidden="1">
      <c r="C80" s="157"/>
      <c r="D80" s="145"/>
      <c r="E80" s="160"/>
      <c r="F80" s="152"/>
      <c r="G80" s="152"/>
      <c r="H80" s="145"/>
      <c r="I80" s="16"/>
    </row>
    <row r="81" spans="3:20" ht="18" hidden="1">
      <c r="C81" s="157"/>
      <c r="D81" s="145"/>
      <c r="E81" s="160"/>
      <c r="F81" s="152"/>
      <c r="G81" s="152"/>
      <c r="H81" s="152"/>
      <c r="I81" s="152"/>
    </row>
    <row r="82" spans="3:20" ht="18" hidden="1">
      <c r="C82" s="157"/>
      <c r="D82" s="145"/>
      <c r="E82" s="160"/>
      <c r="F82" s="152"/>
      <c r="G82" s="152"/>
      <c r="H82" s="152"/>
      <c r="I82" s="152"/>
    </row>
    <row r="83" spans="3:20" ht="18" hidden="1">
      <c r="C83" s="157"/>
      <c r="D83" s="145"/>
      <c r="E83" s="146"/>
      <c r="F83" s="152"/>
      <c r="G83" s="161"/>
      <c r="H83" s="152"/>
      <c r="I83" s="152"/>
    </row>
    <row r="84" spans="3:20" ht="18" hidden="1">
      <c r="C84" s="157"/>
      <c r="D84" s="145"/>
      <c r="E84" s="146"/>
      <c r="F84" s="152"/>
      <c r="G84" s="161"/>
      <c r="H84" s="152"/>
      <c r="I84" s="152"/>
    </row>
    <row r="85" spans="3:20" ht="18" hidden="1">
      <c r="C85" s="157"/>
      <c r="D85" s="145"/>
      <c r="E85" s="160"/>
      <c r="F85" s="152"/>
      <c r="G85" s="16"/>
      <c r="H85" s="152"/>
      <c r="I85" s="152"/>
    </row>
    <row r="86" spans="3:20" ht="18" hidden="1">
      <c r="C86" s="157"/>
      <c r="D86" s="157"/>
      <c r="E86" s="154"/>
      <c r="F86" s="152"/>
      <c r="G86" s="152"/>
      <c r="H86" s="16"/>
    </row>
    <row r="87" spans="3:20" hidden="1">
      <c r="S87" s="140"/>
      <c r="T87" s="140"/>
    </row>
    <row r="88" spans="3:20" ht="18" hidden="1">
      <c r="C88" s="162"/>
      <c r="D88" s="162"/>
      <c r="E88" s="163"/>
      <c r="F88" s="164"/>
      <c r="G88" s="164"/>
      <c r="H88" s="164"/>
    </row>
    <row r="89" spans="3:20" hidden="1">
      <c r="C89" s="140"/>
      <c r="D89" s="140"/>
      <c r="E89" s="140"/>
      <c r="F89" s="140"/>
      <c r="G89" s="140"/>
      <c r="H89" s="140"/>
      <c r="I89" s="140"/>
      <c r="J89" s="140"/>
      <c r="K89" s="140"/>
      <c r="L89" s="140"/>
      <c r="M89" s="140"/>
      <c r="N89" s="140"/>
      <c r="O89" s="140"/>
      <c r="P89" s="140"/>
      <c r="Q89" s="140"/>
      <c r="R89" s="140"/>
    </row>
    <row r="90" spans="3:20" ht="18" hidden="1">
      <c r="C90" s="165"/>
      <c r="D90" s="165"/>
      <c r="E90" s="166"/>
      <c r="F90" s="167"/>
      <c r="H90" s="159"/>
    </row>
    <row r="91" spans="3:20" hidden="1">
      <c r="C91" s="158"/>
      <c r="D91" s="158"/>
      <c r="E91" s="168"/>
      <c r="F91" s="158"/>
    </row>
    <row r="92" spans="3:20" hidden="1">
      <c r="C92" s="158"/>
      <c r="D92" s="158"/>
      <c r="E92" s="168"/>
      <c r="F92" s="158"/>
    </row>
    <row r="93" spans="3:20" hidden="1">
      <c r="C93" s="158"/>
      <c r="D93" s="158"/>
      <c r="E93" s="168"/>
      <c r="F93" s="158"/>
      <c r="H93" s="159"/>
    </row>
    <row r="94" spans="3:20" hidden="1">
      <c r="C94" s="158"/>
      <c r="D94" s="158"/>
      <c r="E94" s="168"/>
      <c r="F94" s="158"/>
    </row>
    <row r="95" spans="3:20" hidden="1">
      <c r="C95" s="158"/>
      <c r="D95" s="158"/>
      <c r="E95" s="168"/>
      <c r="F95" s="158"/>
    </row>
    <row r="96" spans="3:20" hidden="1">
      <c r="C96" s="158"/>
      <c r="D96" s="158"/>
      <c r="E96" s="168"/>
      <c r="F96" s="158"/>
    </row>
    <row r="97" spans="3:18" hidden="1">
      <c r="C97" s="158"/>
      <c r="D97" s="158"/>
      <c r="E97" s="168"/>
      <c r="F97" s="158"/>
    </row>
    <row r="98" spans="3:18" hidden="1">
      <c r="C98" s="158"/>
      <c r="D98" s="158"/>
      <c r="E98" s="168"/>
      <c r="F98" s="158"/>
    </row>
    <row r="99" spans="3:18" hidden="1">
      <c r="C99" s="158"/>
      <c r="D99" s="158"/>
      <c r="E99" s="168"/>
      <c r="F99" s="158"/>
    </row>
    <row r="100" spans="3:18" hidden="1">
      <c r="C100" s="140"/>
      <c r="D100" s="140"/>
      <c r="E100" s="140"/>
      <c r="F100" s="140"/>
      <c r="G100" s="140"/>
      <c r="H100" s="140"/>
      <c r="I100" s="140"/>
      <c r="J100" s="140"/>
      <c r="K100" s="140"/>
      <c r="L100" s="140"/>
      <c r="M100" s="140"/>
      <c r="N100" s="140"/>
      <c r="O100" s="140"/>
      <c r="P100" s="140"/>
      <c r="Q100" s="140"/>
      <c r="R100" s="140"/>
    </row>
    <row r="102" spans="3:18" ht="18" hidden="1">
      <c r="C102" s="162"/>
      <c r="D102" s="162"/>
      <c r="E102" s="163"/>
    </row>
    <row r="104" spans="3:18" ht="18" hidden="1">
      <c r="C104" s="169"/>
      <c r="D104" s="169"/>
      <c r="E104" s="170"/>
      <c r="F104" s="167"/>
    </row>
    <row r="105" spans="3:18" hidden="1">
      <c r="C105" s="171"/>
      <c r="D105" s="171"/>
      <c r="E105" s="141"/>
      <c r="F105" s="158"/>
    </row>
    <row r="106" spans="3:18" hidden="1">
      <c r="C106" s="171"/>
      <c r="D106" s="171"/>
      <c r="E106" s="141"/>
      <c r="F106" s="158"/>
    </row>
    <row r="107" spans="3:18" hidden="1">
      <c r="C107" s="171"/>
      <c r="D107" s="171"/>
      <c r="E107" s="141"/>
      <c r="F107" s="158"/>
    </row>
    <row r="108" spans="3:18" hidden="1">
      <c r="C108" s="171"/>
      <c r="D108" s="171"/>
      <c r="E108" s="141"/>
      <c r="F108" s="158"/>
    </row>
    <row r="109" spans="3:18" hidden="1">
      <c r="C109" s="171"/>
      <c r="D109" s="171"/>
      <c r="E109" s="141"/>
      <c r="F109" s="158"/>
    </row>
    <row r="110" spans="3:18" hidden="1">
      <c r="C110" s="171"/>
      <c r="D110" s="171"/>
      <c r="E110" s="141"/>
      <c r="F110" s="158"/>
    </row>
    <row r="111" spans="3:18" hidden="1">
      <c r="C111" s="171"/>
      <c r="D111" s="171"/>
      <c r="E111" s="141"/>
      <c r="F111" s="158"/>
    </row>
    <row r="112" spans="3:18" hidden="1">
      <c r="C112" s="171"/>
      <c r="D112" s="171"/>
      <c r="E112" s="141"/>
      <c r="F112" s="158"/>
    </row>
    <row r="113" spans="3:6" hidden="1">
      <c r="C113" s="171"/>
      <c r="D113" s="171"/>
      <c r="E113" s="141"/>
      <c r="F113" s="158"/>
    </row>
    <row r="114" spans="3:6" hidden="1">
      <c r="C114" s="171"/>
      <c r="D114" s="171"/>
      <c r="E114" s="141"/>
      <c r="F114" s="158"/>
    </row>
    <row r="115" spans="3:6" hidden="1">
      <c r="C115" s="171"/>
      <c r="D115" s="171"/>
      <c r="E115" s="141"/>
      <c r="F115" s="158"/>
    </row>
    <row r="116" spans="3:6" hidden="1">
      <c r="C116" s="171"/>
      <c r="D116" s="171"/>
      <c r="E116" s="141"/>
      <c r="F116" s="158"/>
    </row>
    <row r="117" spans="3:6" hidden="1">
      <c r="C117" s="171"/>
      <c r="D117" s="171"/>
      <c r="E117" s="141"/>
      <c r="F117" s="158"/>
    </row>
    <row r="118" spans="3:6" hidden="1">
      <c r="C118" s="171"/>
      <c r="D118" s="171"/>
      <c r="E118" s="141"/>
      <c r="F118" s="158"/>
    </row>
    <row r="119" spans="3:6" hidden="1">
      <c r="C119" s="171"/>
      <c r="D119" s="171"/>
      <c r="E119" s="141"/>
      <c r="F119" s="158"/>
    </row>
    <row r="120" spans="3:6" hidden="1">
      <c r="C120" s="171"/>
      <c r="D120" s="171"/>
      <c r="E120" s="141"/>
      <c r="F120" s="158"/>
    </row>
    <row r="123" spans="3:6" ht="18" hidden="1">
      <c r="C123" s="162"/>
      <c r="D123" s="162"/>
      <c r="E123" s="163"/>
    </row>
    <row r="125" spans="3:6" ht="18" hidden="1">
      <c r="C125" s="169"/>
      <c r="D125" s="169"/>
      <c r="E125" s="170"/>
      <c r="F125" s="167"/>
    </row>
    <row r="126" spans="3:6" hidden="1">
      <c r="C126" s="171"/>
      <c r="D126" s="171"/>
      <c r="E126" s="141"/>
      <c r="F126" s="158"/>
    </row>
    <row r="127" spans="3:6" hidden="1">
      <c r="C127" s="171"/>
      <c r="D127" s="171"/>
      <c r="E127" s="141"/>
      <c r="F127" s="158"/>
    </row>
    <row r="128" spans="3:6" hidden="1">
      <c r="C128" s="171"/>
      <c r="D128" s="171"/>
      <c r="E128" s="141"/>
      <c r="F128" s="158"/>
    </row>
    <row r="129" spans="3:6" hidden="1">
      <c r="C129" s="171"/>
      <c r="D129" s="171"/>
      <c r="E129" s="141"/>
      <c r="F129" s="158"/>
    </row>
    <row r="130" spans="3:6" hidden="1">
      <c r="C130" s="171"/>
      <c r="D130" s="171"/>
      <c r="E130" s="141"/>
      <c r="F130" s="158"/>
    </row>
    <row r="131" spans="3:6" hidden="1">
      <c r="C131" s="171"/>
      <c r="D131" s="171"/>
      <c r="E131" s="141"/>
      <c r="F131" s="158"/>
    </row>
    <row r="132" spans="3:6" hidden="1">
      <c r="C132" s="171"/>
      <c r="D132" s="171"/>
      <c r="E132" s="141"/>
      <c r="F132" s="158"/>
    </row>
    <row r="133" spans="3:6" hidden="1">
      <c r="C133" s="171"/>
      <c r="D133" s="171"/>
      <c r="E133" s="141"/>
      <c r="F133" s="158"/>
    </row>
    <row r="134" spans="3:6" hidden="1">
      <c r="C134" s="171"/>
      <c r="D134" s="171"/>
      <c r="E134" s="141"/>
      <c r="F134" s="158"/>
    </row>
    <row r="135" spans="3:6" hidden="1">
      <c r="C135" s="171"/>
      <c r="D135" s="171"/>
      <c r="E135" s="141"/>
      <c r="F135" s="158"/>
    </row>
    <row r="136" spans="3:6" hidden="1">
      <c r="C136" s="171"/>
      <c r="D136" s="171"/>
      <c r="E136" s="141"/>
      <c r="F136" s="158"/>
    </row>
    <row r="137" spans="3:6" hidden="1">
      <c r="C137" s="171"/>
      <c r="D137" s="171"/>
      <c r="E137" s="141"/>
      <c r="F137" s="158"/>
    </row>
    <row r="138" spans="3:6" hidden="1">
      <c r="C138" s="171"/>
      <c r="D138" s="171"/>
      <c r="E138" s="141"/>
      <c r="F138" s="158"/>
    </row>
    <row r="139" spans="3:6" hidden="1">
      <c r="C139" s="171"/>
      <c r="D139" s="171"/>
      <c r="E139" s="141"/>
      <c r="F139" s="158"/>
    </row>
    <row r="140" spans="3:6" hidden="1">
      <c r="C140" s="171"/>
      <c r="D140" s="171"/>
      <c r="E140" s="141"/>
      <c r="F140" s="158"/>
    </row>
    <row r="141" spans="3:6" hidden="1">
      <c r="C141" s="171"/>
      <c r="D141" s="171"/>
      <c r="E141" s="141"/>
      <c r="F141" s="158"/>
    </row>
    <row r="143" spans="3:6" ht="18" hidden="1">
      <c r="C143" s="162"/>
      <c r="D143" s="162"/>
      <c r="E143" s="163"/>
    </row>
    <row r="144" spans="3:6"/>
  </sheetData>
  <sheetProtection algorithmName="SHA-512" hashValue="g+vztSOMDpFWUjl4ujujJOWIZV8TcKAylsoTRyMrn/ypLhdqLfQKqhK955tpaw8nsouTxtbjuIL+JVWtGaXjMg==" saltValue="0aR0jh48/tR15iQmtkEEow==" spinCount="100000" sheet="1" objects="1" scenarios="1"/>
  <mergeCells count="2">
    <mergeCell ref="H12:H14"/>
    <mergeCell ref="G61:G64"/>
  </mergeCells>
  <hyperlinks>
    <hyperlink ref="G1" location="Home!A1" display="Home" xr:uid="{8A605DE0-4BB4-4920-9A39-E097A68CE371}"/>
  </hyperlinks>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03ac6f0-f951-4b3c-be50-71ba43cc38f2" xsi:nil="true"/>
    <lcf76f155ced4ddcb4097134ff3c332f xmlns="8e35bd26-31a2-419a-b1ef-39c7d2f12628">
      <Terms xmlns="http://schemas.microsoft.com/office/infopath/2007/PartnerControls"/>
    </lcf76f155ced4ddcb4097134ff3c332f>
    <Footage xmlns="8e35bd26-31a2-419a-b1ef-39c7d2f1262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9A6194CF5D5E4458FC8E66FBAF2DD34" ma:contentTypeVersion="19" ma:contentTypeDescription="Create a new document." ma:contentTypeScope="" ma:versionID="cf849d596929a8346aa29f4afe74f15b">
  <xsd:schema xmlns:xsd="http://www.w3.org/2001/XMLSchema" xmlns:xs="http://www.w3.org/2001/XMLSchema" xmlns:p="http://schemas.microsoft.com/office/2006/metadata/properties" xmlns:ns2="8e35bd26-31a2-419a-b1ef-39c7d2f12628" xmlns:ns3="803ac6f0-f951-4b3c-be50-71ba43cc38f2" targetNamespace="http://schemas.microsoft.com/office/2006/metadata/properties" ma:root="true" ma:fieldsID="b287013988ba5657ee26c3eaa2280c59" ns2:_="" ns3:_="">
    <xsd:import namespace="8e35bd26-31a2-419a-b1ef-39c7d2f12628"/>
    <xsd:import namespace="803ac6f0-f951-4b3c-be50-71ba43cc38f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LengthInSeconds" minOccurs="0"/>
                <xsd:element ref="ns2:MediaServiceObjectDetectorVersions" minOccurs="0"/>
                <xsd:element ref="ns2:MediaServiceSearchProperties" minOccurs="0"/>
                <xsd:element ref="ns2:Footag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35bd26-31a2-419a-b1ef-39c7d2f126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2b88b8a-5d64-4c7d-858c-cca11ad9ce05"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ootage" ma:index="23" nillable="true" ma:displayName="Footage" ma:description="content" ma:format="Dropdown" ma:internalName="Footage">
      <xsd:simpleType>
        <xsd:restriction base="dms:Text">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3ac6f0-f951-4b3c-be50-71ba43cc38f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dbf351de-1806-48d0-953f-3d3d0b7eeb05}" ma:internalName="TaxCatchAll" ma:showField="CatchAllData" ma:web="803ac6f0-f951-4b3c-be50-71ba43cc38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FFD940-5C35-4530-9B2B-1FA7814430EF}">
  <ds:schemaRefs>
    <ds:schemaRef ds:uri="http://schemas.microsoft.com/office/2006/documentManagement/types"/>
    <ds:schemaRef ds:uri="8e35bd26-31a2-419a-b1ef-39c7d2f12628"/>
    <ds:schemaRef ds:uri="http://schemas.openxmlformats.org/package/2006/metadata/core-properties"/>
    <ds:schemaRef ds:uri="http://purl.org/dc/dcmitype/"/>
    <ds:schemaRef ds:uri="http://purl.org/dc/elements/1.1/"/>
    <ds:schemaRef ds:uri="http://schemas.microsoft.com/office/2006/metadata/properties"/>
    <ds:schemaRef ds:uri="803ac6f0-f951-4b3c-be50-71ba43cc38f2"/>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0D4D439D-2B74-46FD-8276-860A8D4708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35bd26-31a2-419a-b1ef-39c7d2f12628"/>
    <ds:schemaRef ds:uri="803ac6f0-f951-4b3c-be50-71ba43cc38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FAC500-12FC-4138-973F-096A446856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vt:i4>
      </vt:variant>
    </vt:vector>
  </HeadingPairs>
  <TitlesOfParts>
    <vt:vector size="15" baseType="lpstr">
      <vt:lpstr>Home</vt:lpstr>
      <vt:lpstr>1. People</vt:lpstr>
      <vt:lpstr>2. Customer</vt:lpstr>
      <vt:lpstr>3. Community</vt:lpstr>
      <vt:lpstr>4. Environment</vt:lpstr>
      <vt:lpstr>5. Climate-related targets</vt:lpstr>
      <vt:lpstr>6. Business Performance</vt:lpstr>
      <vt:lpstr>Basis of Preparation</vt:lpstr>
      <vt:lpstr>Glossary</vt:lpstr>
      <vt:lpstr>Materiality</vt:lpstr>
      <vt:lpstr>GRI Content Index</vt:lpstr>
      <vt:lpstr>UN SDGs</vt:lpstr>
      <vt:lpstr>'1. People'!Print_Area</vt:lpstr>
      <vt:lpstr>'2. Customer'!Print_Area</vt:lpstr>
      <vt:lpstr>'Basis of Preparation'!Print_Area</vt:lpstr>
    </vt:vector>
  </TitlesOfParts>
  <Manager/>
  <Company>Australia Post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KAHN, Josh</dc:creator>
  <cp:keywords/>
  <dc:description/>
  <cp:lastModifiedBy>Levin BALAKRISHNAN</cp:lastModifiedBy>
  <cp:revision/>
  <cp:lastPrinted>2025-08-14T05:52:57Z</cp:lastPrinted>
  <dcterms:created xsi:type="dcterms:W3CDTF">2024-05-09T05:24:55Z</dcterms:created>
  <dcterms:modified xsi:type="dcterms:W3CDTF">2025-10-27T05:20:24Z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0x010100C9A6194CF5D5E4458FC8E66FBAF2DD34</vt:lpwstr>
  </property>
  <property fmtid="{D5CDD505-2E9C-101B-9397-08002B2CF9AE}" pid="3" name="MediaServiceImageTags">
    <vt:lpwstr/>
  </property>
</Properties>
</file>